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0.4\SharedDocuments\KatharineR\backup\desktop2\Finance\Budget\"/>
    </mc:Choice>
  </mc:AlternateContent>
  <bookViews>
    <workbookView xWindow="0" yWindow="0" windowWidth="28800" windowHeight="12435" activeTab="5"/>
  </bookViews>
  <sheets>
    <sheet name="2014 Budget" sheetId="1" r:id="rId1"/>
    <sheet name="2015 Budget" sheetId="2" r:id="rId2"/>
    <sheet name="2016 Budget" sheetId="3" r:id="rId3"/>
    <sheet name="2017 Budget" sheetId="4" r:id="rId4"/>
    <sheet name="2018 Budget" sheetId="5" r:id="rId5"/>
    <sheet name="2019-2021 Budget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8" i="6" l="1"/>
  <c r="D368" i="6"/>
  <c r="C368" i="6"/>
  <c r="E356" i="6"/>
  <c r="E351" i="6"/>
  <c r="D351" i="6"/>
  <c r="C351" i="6"/>
  <c r="E348" i="6"/>
  <c r="D348" i="6"/>
  <c r="C348" i="6"/>
  <c r="E345" i="6"/>
  <c r="D345" i="6"/>
  <c r="C345" i="6"/>
  <c r="E336" i="6"/>
  <c r="D336" i="6"/>
  <c r="D353" i="6" s="1"/>
  <c r="D356" i="6" s="1"/>
  <c r="C336" i="6"/>
  <c r="C353" i="6" s="1"/>
  <c r="C356" i="6" s="1"/>
  <c r="E323" i="6"/>
  <c r="D323" i="6"/>
  <c r="C323" i="6"/>
  <c r="E308" i="6"/>
  <c r="D308" i="6"/>
  <c r="C308" i="6"/>
  <c r="E299" i="6"/>
  <c r="D299" i="6"/>
  <c r="C299" i="6"/>
  <c r="E292" i="6"/>
  <c r="D292" i="6"/>
  <c r="C292" i="6"/>
  <c r="E282" i="6"/>
  <c r="D282" i="6"/>
  <c r="C282" i="6"/>
  <c r="E266" i="6"/>
  <c r="D266" i="6"/>
  <c r="C266" i="6"/>
  <c r="E258" i="6"/>
  <c r="D258" i="6"/>
  <c r="C258" i="6"/>
  <c r="E240" i="6"/>
  <c r="D240" i="6"/>
  <c r="C240" i="6"/>
  <c r="E222" i="6"/>
  <c r="D222" i="6"/>
  <c r="C222" i="6"/>
  <c r="E188" i="6"/>
  <c r="D188" i="6"/>
  <c r="C188" i="6"/>
  <c r="E166" i="6"/>
  <c r="D166" i="6"/>
  <c r="C166" i="6"/>
  <c r="E159" i="6"/>
  <c r="D159" i="6"/>
  <c r="C159" i="6"/>
  <c r="E136" i="6"/>
  <c r="D136" i="6"/>
  <c r="C136" i="6"/>
  <c r="E127" i="6"/>
  <c r="D127" i="6"/>
  <c r="C127" i="6"/>
  <c r="E103" i="6"/>
  <c r="D103" i="6"/>
  <c r="C103" i="6"/>
  <c r="E92" i="6"/>
  <c r="D92" i="6"/>
  <c r="C92" i="6"/>
  <c r="E88" i="6"/>
  <c r="D88" i="6"/>
  <c r="C88" i="6"/>
  <c r="E85" i="6"/>
  <c r="D85" i="6"/>
  <c r="C85" i="6"/>
  <c r="E81" i="6"/>
  <c r="D81" i="6"/>
  <c r="C81" i="6"/>
  <c r="E74" i="6"/>
  <c r="E68" i="6"/>
  <c r="C68" i="6"/>
  <c r="D64" i="6"/>
  <c r="D63" i="6"/>
  <c r="E60" i="6"/>
  <c r="D60" i="6"/>
  <c r="C60" i="6"/>
  <c r="E54" i="6"/>
  <c r="D54" i="6"/>
  <c r="C54" i="6"/>
  <c r="E49" i="6"/>
  <c r="D49" i="6"/>
  <c r="C49" i="6"/>
  <c r="E34" i="6"/>
  <c r="D34" i="6"/>
  <c r="C34" i="6"/>
  <c r="E27" i="6"/>
  <c r="D27" i="6"/>
  <c r="C27" i="6"/>
  <c r="E16" i="6"/>
  <c r="D16" i="6"/>
  <c r="C16" i="6"/>
  <c r="E7" i="6"/>
  <c r="D7" i="6"/>
  <c r="C7" i="6"/>
  <c r="D68" i="6" l="1"/>
  <c r="E75" i="6"/>
  <c r="C93" i="6"/>
  <c r="D357" i="6"/>
  <c r="C337" i="6"/>
  <c r="E337" i="6"/>
  <c r="D337" i="6"/>
  <c r="D369" i="6" s="1"/>
  <c r="E93" i="6"/>
  <c r="D93" i="6"/>
  <c r="C72" i="6"/>
  <c r="C74" i="6" s="1"/>
  <c r="C75" i="6" s="1"/>
  <c r="E357" i="6"/>
  <c r="C357" i="6"/>
  <c r="D72" i="6"/>
  <c r="D74" i="6" s="1"/>
  <c r="C369" i="6" l="1"/>
  <c r="E104" i="6"/>
  <c r="D75" i="6"/>
  <c r="D104" i="6" s="1"/>
  <c r="D372" i="6" s="1"/>
  <c r="C371" i="6"/>
  <c r="C104" i="6"/>
  <c r="E369" i="6"/>
  <c r="E371" i="6"/>
  <c r="D371" i="6"/>
  <c r="C372" i="6" l="1"/>
  <c r="E372" i="6"/>
  <c r="C369" i="5" l="1"/>
  <c r="C353" i="5"/>
  <c r="C350" i="5"/>
  <c r="C347" i="5"/>
  <c r="C339" i="5"/>
  <c r="C356" i="5" s="1"/>
  <c r="C358" i="5" s="1"/>
  <c r="C325" i="5"/>
  <c r="C309" i="5"/>
  <c r="C300" i="5"/>
  <c r="C297" i="5"/>
  <c r="C290" i="5"/>
  <c r="C281" i="5"/>
  <c r="C264" i="5"/>
  <c r="C256" i="5"/>
  <c r="C240" i="5"/>
  <c r="C235" i="5"/>
  <c r="C218" i="5"/>
  <c r="C200" i="5"/>
  <c r="C184" i="5"/>
  <c r="C168" i="5"/>
  <c r="C163" i="5"/>
  <c r="C160" i="5"/>
  <c r="C138" i="5"/>
  <c r="C129" i="5"/>
  <c r="C106" i="5"/>
  <c r="C95" i="5"/>
  <c r="C91" i="5"/>
  <c r="C88" i="5"/>
  <c r="C84" i="5"/>
  <c r="C67" i="5"/>
  <c r="C66" i="5"/>
  <c r="C63" i="5"/>
  <c r="C57" i="5"/>
  <c r="C54" i="5"/>
  <c r="C49" i="5"/>
  <c r="C34" i="5"/>
  <c r="C27" i="5"/>
  <c r="C16" i="5"/>
  <c r="C7" i="5"/>
  <c r="C74" i="5" l="1"/>
  <c r="C76" i="5" s="1"/>
  <c r="C96" i="5"/>
  <c r="C340" i="5"/>
  <c r="C359" i="5"/>
  <c r="C70" i="5"/>
  <c r="C77" i="5" s="1"/>
  <c r="C370" i="5" l="1"/>
  <c r="C372" i="5"/>
  <c r="C107" i="5"/>
  <c r="C373" i="5" l="1"/>
  <c r="C360" i="4"/>
  <c r="C357" i="4"/>
  <c r="C354" i="4"/>
  <c r="C351" i="4"/>
  <c r="C342" i="4"/>
  <c r="C328" i="4"/>
  <c r="C313" i="4"/>
  <c r="C301" i="4"/>
  <c r="C298" i="4"/>
  <c r="C291" i="4"/>
  <c r="C283" i="4"/>
  <c r="C269" i="4"/>
  <c r="C259" i="4"/>
  <c r="C242" i="4"/>
  <c r="C237" i="4"/>
  <c r="C222" i="4"/>
  <c r="C201" i="4"/>
  <c r="C186" i="4"/>
  <c r="C183" i="4"/>
  <c r="C180" i="4"/>
  <c r="C175" i="4"/>
  <c r="C158" i="4"/>
  <c r="C153" i="4"/>
  <c r="C150" i="4"/>
  <c r="C128" i="4"/>
  <c r="C119" i="4"/>
  <c r="C94" i="4"/>
  <c r="C88" i="4"/>
  <c r="C84" i="4"/>
  <c r="C80" i="4"/>
  <c r="C95" i="4" s="1"/>
  <c r="C72" i="4"/>
  <c r="C66" i="4"/>
  <c r="C60" i="4"/>
  <c r="C55" i="4"/>
  <c r="C52" i="4"/>
  <c r="C46" i="4"/>
  <c r="C33" i="4"/>
  <c r="C26" i="4"/>
  <c r="C15" i="4"/>
  <c r="C7" i="4"/>
  <c r="C361" i="4" l="1"/>
  <c r="C73" i="4"/>
  <c r="C343" i="4"/>
  <c r="C362" i="4" s="1"/>
  <c r="C96" i="4"/>
  <c r="C365" i="4" l="1"/>
  <c r="C364" i="4"/>
  <c r="C357" i="3"/>
  <c r="C354" i="3"/>
  <c r="C345" i="3"/>
  <c r="C72" i="3" s="1"/>
  <c r="C74" i="3" s="1"/>
  <c r="C334" i="3"/>
  <c r="C319" i="3"/>
  <c r="C308" i="3"/>
  <c r="C303" i="3"/>
  <c r="C302" i="3"/>
  <c r="C300" i="3"/>
  <c r="C298" i="3"/>
  <c r="C290" i="3"/>
  <c r="C276" i="3"/>
  <c r="C265" i="3"/>
  <c r="C248" i="3"/>
  <c r="C243" i="3"/>
  <c r="C228" i="3"/>
  <c r="C209" i="3"/>
  <c r="C194" i="3"/>
  <c r="C191" i="3"/>
  <c r="C188" i="3"/>
  <c r="C182" i="3"/>
  <c r="C166" i="3"/>
  <c r="C161" i="3"/>
  <c r="C158" i="3"/>
  <c r="C136" i="3"/>
  <c r="C127" i="3"/>
  <c r="C98" i="3"/>
  <c r="C91" i="3"/>
  <c r="C85" i="3"/>
  <c r="C81" i="3"/>
  <c r="C68" i="3"/>
  <c r="C62" i="3"/>
  <c r="C55" i="3"/>
  <c r="C52" i="3"/>
  <c r="C46" i="3"/>
  <c r="C33" i="3"/>
  <c r="C26" i="3"/>
  <c r="C15" i="3"/>
  <c r="C7" i="3"/>
  <c r="C358" i="3" l="1"/>
  <c r="C99" i="3"/>
  <c r="C75" i="3"/>
  <c r="C305" i="3"/>
  <c r="C346" i="3" s="1"/>
  <c r="C100" i="3" l="1"/>
  <c r="C359" i="3"/>
  <c r="C361" i="3"/>
  <c r="C357" i="2"/>
  <c r="C354" i="2"/>
  <c r="C358" i="2" s="1"/>
  <c r="C345" i="2"/>
  <c r="C71" i="2" s="1"/>
  <c r="C73" i="2" s="1"/>
  <c r="C333" i="2"/>
  <c r="C319" i="2"/>
  <c r="C308" i="2"/>
  <c r="C304" i="2"/>
  <c r="C303" i="2"/>
  <c r="C302" i="2"/>
  <c r="C301" i="2"/>
  <c r="C300" i="2"/>
  <c r="C298" i="2"/>
  <c r="C289" i="2"/>
  <c r="C275" i="2"/>
  <c r="C265" i="2"/>
  <c r="C247" i="2"/>
  <c r="C242" i="2"/>
  <c r="C227" i="2"/>
  <c r="C206" i="2"/>
  <c r="C191" i="2"/>
  <c r="C188" i="2"/>
  <c r="C185" i="2"/>
  <c r="C180" i="2"/>
  <c r="C163" i="2"/>
  <c r="C158" i="2"/>
  <c r="C155" i="2"/>
  <c r="C134" i="2"/>
  <c r="C124" i="2"/>
  <c r="C97" i="2"/>
  <c r="C91" i="2"/>
  <c r="C84" i="2"/>
  <c r="C80" i="2"/>
  <c r="C98" i="2" s="1"/>
  <c r="C67" i="2"/>
  <c r="C62" i="2"/>
  <c r="C55" i="2"/>
  <c r="C52" i="2"/>
  <c r="C47" i="2"/>
  <c r="C33" i="2"/>
  <c r="C26" i="2"/>
  <c r="C15" i="2"/>
  <c r="C7" i="2"/>
  <c r="C362" i="3" l="1"/>
  <c r="C305" i="2"/>
  <c r="C74" i="2"/>
  <c r="C346" i="2"/>
  <c r="C359" i="2" s="1"/>
  <c r="C99" i="2" l="1"/>
  <c r="C362" i="2" s="1"/>
  <c r="C361" i="2"/>
  <c r="C273" i="1" l="1"/>
  <c r="C272" i="1"/>
  <c r="C269" i="1"/>
  <c r="C262" i="1"/>
  <c r="C259" i="1"/>
  <c r="C241" i="1"/>
  <c r="C238" i="1"/>
  <c r="C231" i="1"/>
  <c r="C223" i="1"/>
  <c r="C209" i="1"/>
  <c r="C200" i="1"/>
  <c r="C185" i="1"/>
  <c r="C174" i="1"/>
  <c r="C169" i="1"/>
  <c r="C165" i="1"/>
  <c r="C162" i="1"/>
  <c r="C157" i="1"/>
  <c r="C142" i="1"/>
  <c r="C137" i="1"/>
  <c r="C134" i="1"/>
  <c r="C103" i="1"/>
  <c r="C111" i="1" s="1"/>
  <c r="C263" i="1" s="1"/>
  <c r="C274" i="1" s="1"/>
  <c r="C80" i="1"/>
  <c r="C77" i="1"/>
  <c r="C72" i="1"/>
  <c r="C68" i="1"/>
  <c r="C61" i="1"/>
  <c r="C58" i="1"/>
  <c r="C52" i="1"/>
  <c r="C49" i="1"/>
  <c r="C43" i="1"/>
  <c r="C33" i="1"/>
  <c r="C26" i="1"/>
  <c r="C15" i="1"/>
  <c r="C7" i="1"/>
  <c r="C62" i="1" l="1"/>
  <c r="C276" i="1" s="1"/>
  <c r="C81" i="1"/>
  <c r="C82" i="1" l="1"/>
  <c r="C277" i="1" s="1"/>
</calcChain>
</file>

<file path=xl/sharedStrings.xml><?xml version="1.0" encoding="utf-8"?>
<sst xmlns="http://schemas.openxmlformats.org/spreadsheetml/2006/main" count="2185" uniqueCount="473">
  <si>
    <t>Annual Budget (2014)</t>
  </si>
  <si>
    <t>Accounts</t>
  </si>
  <si>
    <t>Receipts</t>
  </si>
  <si>
    <t xml:space="preserve">   Gen Op Acct</t>
  </si>
  <si>
    <t xml:space="preserve">      Tithes</t>
  </si>
  <si>
    <t xml:space="preserve">               01.0003 - Tithes-Current Year</t>
  </si>
  <si>
    <t xml:space="preserve">               01.0004 - Tithes-Prior Year</t>
  </si>
  <si>
    <t xml:space="preserve">        Total Tithes</t>
  </si>
  <si>
    <t xml:space="preserve">      Unrestricted Endowment Income</t>
  </si>
  <si>
    <t xml:space="preserve">               01.0006 - Tretheway Downs</t>
  </si>
  <si>
    <t xml:space="preserve">               01.0007 - Tannahill Trust Fund</t>
  </si>
  <si>
    <t xml:space="preserve">               01.0008 - Episcopal Endowment</t>
  </si>
  <si>
    <t xml:space="preserve">               01.0009 - 5% Fund</t>
  </si>
  <si>
    <t xml:space="preserve">               01.0015 - CS Mott</t>
  </si>
  <si>
    <t xml:space="preserve">               01.0020 - Bishop Page-Clergy Conf</t>
  </si>
  <si>
    <t xml:space="preserve">        Total Unrestricted Endowment Income</t>
  </si>
  <si>
    <t xml:space="preserve">      Restricted Endowment Income</t>
  </si>
  <si>
    <t xml:space="preserve">               01.0025 - Bp's Residence-S/C-Bp Housing</t>
  </si>
  <si>
    <t xml:space="preserve">               01.0030 - K Moore-S/C-Disc Fund</t>
  </si>
  <si>
    <t xml:space="preserve">               01.0035 - Maslen-S/C-Disc Fund</t>
  </si>
  <si>
    <t xml:space="preserve">               01.0037 - Batchelder-S/C-Youth</t>
  </si>
  <si>
    <t xml:space="preserve">               01.0040 - S&amp;R Mott-Bp-Disc Fund</t>
  </si>
  <si>
    <t xml:space="preserve">               01.0045 - Bp Emrich-Bp-Clergy Conf</t>
  </si>
  <si>
    <t xml:space="preserve">               01.0050 - McMath-T-Clergy Conf</t>
  </si>
  <si>
    <t xml:space="preserve">               01.0055 - DeMille-T-Medigap</t>
  </si>
  <si>
    <t xml:space="preserve">               01.0060 - Dio Clergy-S/C-Medigap</t>
  </si>
  <si>
    <t xml:space="preserve">        Total Restricted Endowment Income</t>
  </si>
  <si>
    <t xml:space="preserve">      Receipts-Restricted-G&amp;I</t>
  </si>
  <si>
    <t xml:space="preserve">               01.0061 - Williams-S/C-Bp's Office</t>
  </si>
  <si>
    <t xml:space="preserve">               01.0062 - Sheridan-S/C-Scholarships</t>
  </si>
  <si>
    <t xml:space="preserve">               01.0063 - CESA-S/C</t>
  </si>
  <si>
    <t xml:space="preserve">               01.0064 - Wolf-Bp-Education</t>
  </si>
  <si>
    <t xml:space="preserve">               01.0065 - Kleinpell-Bp-Epis Seminaries</t>
  </si>
  <si>
    <t xml:space="preserve">        Total Receipts-Restricted-G&amp;I</t>
  </si>
  <si>
    <t xml:space="preserve">      Other Receipts-Gen Op Acct</t>
  </si>
  <si>
    <t xml:space="preserve">               01.0110 - DFMS Grants</t>
  </si>
  <si>
    <t xml:space="preserve">               01.0111 - Outreach from Convocations</t>
  </si>
  <si>
    <t xml:space="preserve">               01.0115 - Budget Assistance to Gen Op</t>
  </si>
  <si>
    <t xml:space="preserve">               01.0120 - Transfer to Reserves</t>
  </si>
  <si>
    <t xml:space="preserve">               01.0121 - Long Term Res-Gain/Loss</t>
  </si>
  <si>
    <t xml:space="preserve">               01.0125 - Bp's Disc Fund-Sundays/Other</t>
  </si>
  <si>
    <t xml:space="preserve">               01.0130 - Other &amp; Gifts</t>
  </si>
  <si>
    <t xml:space="preserve">               01.0131 - Dio Convention Reg/Receipts</t>
  </si>
  <si>
    <t xml:space="preserve">        Total Other Receipts-Gen Op Acct</t>
  </si>
  <si>
    <t xml:space="preserve">      Restricted Gifts</t>
  </si>
  <si>
    <t xml:space="preserve">               01.0135 - Bp Search Gifts</t>
  </si>
  <si>
    <t xml:space="preserve">               01.0140 - Restricted Gifts</t>
  </si>
  <si>
    <t xml:space="preserve">               01.0150 - L&amp;G Grants to Diocese</t>
  </si>
  <si>
    <t xml:space="preserve">        Total Restricted Gifts</t>
  </si>
  <si>
    <t xml:space="preserve">      Restricted Receipts-Risk Mgmt</t>
  </si>
  <si>
    <t xml:space="preserve">               01.0180 - Risk Management</t>
  </si>
  <si>
    <t xml:space="preserve">        Total Restricted Receipts-Risk Mgmt</t>
  </si>
  <si>
    <t xml:space="preserve">      Restricted Receipts-McElroy</t>
  </si>
  <si>
    <t xml:space="preserve">               01.0310 - 5% Fund-McElroy</t>
  </si>
  <si>
    <t xml:space="preserve">               01.0315 - McElroy-Bp-Min Prep</t>
  </si>
  <si>
    <t xml:space="preserve">               01.0320 - Coppage/Gordon Tuition</t>
  </si>
  <si>
    <t xml:space="preserve">               01.0325 - C/G Preaching Practicum</t>
  </si>
  <si>
    <t xml:space="preserve">        Total Restricted Receipts-McElroy</t>
  </si>
  <si>
    <t xml:space="preserve">      Restricted Receipts-CDRF</t>
  </si>
  <si>
    <t xml:space="preserve">               01.0425 - Sale of Property-CDRF</t>
  </si>
  <si>
    <t xml:space="preserve">        Total Restricted Receipts-CDRF</t>
  </si>
  <si>
    <t xml:space="preserve">     Total Gen Op Acct</t>
  </si>
  <si>
    <t xml:space="preserve">   Receipts-Other Funds</t>
  </si>
  <si>
    <t xml:space="preserve">      Receipts-Loans &amp; Grants</t>
  </si>
  <si>
    <t xml:space="preserve">               30.0105 - SB Inv Inc-L&amp;G</t>
  </si>
  <si>
    <t xml:space="preserve">               30.0110 - Int-Loans to Churches</t>
  </si>
  <si>
    <t xml:space="preserve">               30.0127 - ML Investment-L*G-Gain/Loss</t>
  </si>
  <si>
    <t xml:space="preserve">        Total Receipts-Loans &amp; Grants</t>
  </si>
  <si>
    <t xml:space="preserve">      Receipts-Indigenous Human Need</t>
  </si>
  <si>
    <t xml:space="preserve">               32.0125 - Sale of Property-IN</t>
  </si>
  <si>
    <t xml:space="preserve">               32.0127 - ML Investment-IN-Gain/Loss</t>
  </si>
  <si>
    <t xml:space="preserve">        Total Receipts-Indigenous Human Need</t>
  </si>
  <si>
    <t xml:space="preserve">      Receipts-McElroy</t>
  </si>
  <si>
    <t xml:space="preserve">               35.0105 - Ed Jones Inv Inc-McElroy</t>
  </si>
  <si>
    <t xml:space="preserve">               35.0125 - ML Investment-IN-Gain/Loss</t>
  </si>
  <si>
    <t xml:space="preserve">               35.0127 - transfer DOM Qtrly Pmts</t>
  </si>
  <si>
    <t xml:space="preserve">        Total Receipts-McElroy</t>
  </si>
  <si>
    <t xml:space="preserve">      Receipts-CDRF</t>
  </si>
  <si>
    <t xml:space="preserve">               45.0127 - ML Investment-IN-Gain/Loss</t>
  </si>
  <si>
    <t xml:space="preserve">        Total Receipts-CDRF</t>
  </si>
  <si>
    <t xml:space="preserve">     Total Receipts-Other Funds</t>
  </si>
  <si>
    <t xml:space="preserve">  Total Receipts</t>
  </si>
  <si>
    <t>Disbursements</t>
  </si>
  <si>
    <t xml:space="preserve">      Ministry of the Diocese</t>
  </si>
  <si>
    <t xml:space="preserve">               01.1005 - National Church Pledge</t>
  </si>
  <si>
    <t xml:space="preserve">               01.1010 - Diocesan Outreach</t>
  </si>
  <si>
    <t xml:space="preserve">               01.1011 - Contingency Outreach</t>
  </si>
  <si>
    <t xml:space="preserve">               01.1012 - Trans to/from Outreach Res</t>
  </si>
  <si>
    <t xml:space="preserve">               01.1015 - 1% Fund</t>
  </si>
  <si>
    <t xml:space="preserve">               01.1020 - Province V Assessment</t>
  </si>
  <si>
    <t xml:space="preserve">               01.1024 - Province V Travel</t>
  </si>
  <si>
    <t xml:space="preserve">               01.1025 - Gen Conv Travel</t>
  </si>
  <si>
    <t xml:space="preserve">               01.1030 - Diocesan Convention</t>
  </si>
  <si>
    <t xml:space="preserve">               01.1031 - Dio Conv-Trans to Dio Conf</t>
  </si>
  <si>
    <t xml:space="preserve">               01.1045 - Anti-Racism Training</t>
  </si>
  <si>
    <t xml:space="preserve">               01.1050 - Sexual Ethics Training</t>
  </si>
  <si>
    <t xml:space="preserve">               01.1052 - Standing Committee</t>
  </si>
  <si>
    <t xml:space="preserve">               01.1055 - Retiree Gp Medical &amp; Widows</t>
  </si>
  <si>
    <t xml:space="preserve">               01.1056 - Lay Retiree Life Ins</t>
  </si>
  <si>
    <t xml:space="preserve">               01.1065 - Dio/Nat Committee Travel</t>
  </si>
  <si>
    <t xml:space="preserve">               01.1066 - Clergy Conference</t>
  </si>
  <si>
    <t xml:space="preserve">               01.1067 - AMEN Conference</t>
  </si>
  <si>
    <t xml:space="preserve">               01.1068 - Diocesan Programming</t>
  </si>
  <si>
    <t xml:space="preserve">               01.1069 - Commission on Ministry</t>
  </si>
  <si>
    <t xml:space="preserve">               01.1075 - Meeting Meals</t>
  </si>
  <si>
    <t xml:space="preserve">               01.1080 - Resource Center</t>
  </si>
  <si>
    <t xml:space="preserve">               01.1085 - Camp Chickagami</t>
  </si>
  <si>
    <t xml:space="preserve">               01.1090 - Miscellaneous</t>
  </si>
  <si>
    <t xml:space="preserve">        Total Ministry of the Diocese</t>
  </si>
  <si>
    <t xml:space="preserve">      Office of the Bishop</t>
  </si>
  <si>
    <t xml:space="preserve">               01.1105 - Salary/Housing</t>
  </si>
  <si>
    <t xml:space="preserve">               01.1107 - 403b-RSVP</t>
  </si>
  <si>
    <t xml:space="preserve">               01.1108 - HSA-Dio</t>
  </si>
  <si>
    <t xml:space="preserve">               01.1109 - HSA-Bp</t>
  </si>
  <si>
    <t xml:space="preserve">               01.1110 - Benefits</t>
  </si>
  <si>
    <t xml:space="preserve">               01.1111 - POP EE-Dental Premium</t>
  </si>
  <si>
    <t xml:space="preserve">               01.1115 - Pension</t>
  </si>
  <si>
    <t xml:space="preserve">               01.1120 - Home Office</t>
  </si>
  <si>
    <t xml:space="preserve">               01.1125 - Auto</t>
  </si>
  <si>
    <t xml:space="preserve">               01.1127 - Auto Reserve</t>
  </si>
  <si>
    <t xml:space="preserve">               01.1129 - DR Exp</t>
  </si>
  <si>
    <t xml:space="preserve">               01.1130 - Travel &amp; Business</t>
  </si>
  <si>
    <t xml:space="preserve">               01.1131 - Saginaw Club</t>
  </si>
  <si>
    <t xml:space="preserve">               01.1132 - Sabbatical Reserve/Travel</t>
  </si>
  <si>
    <t xml:space="preserve">               01.1135 - Continuing Ed/Books</t>
  </si>
  <si>
    <t xml:space="preserve">               01.1140 - Discretionary Fund</t>
  </si>
  <si>
    <t xml:space="preserve">               01.1145 - Disc Fund-Cong/Other</t>
  </si>
  <si>
    <t xml:space="preserve">               01.1150 - CORE Team</t>
  </si>
  <si>
    <t xml:space="preserve">               01.1166 - Lambeth</t>
  </si>
  <si>
    <t xml:space="preserve">               01.1190 - Miscellaneous</t>
  </si>
  <si>
    <t xml:space="preserve">        Total Office of the Bishop</t>
  </si>
  <si>
    <t xml:space="preserve">      Bishop Search</t>
  </si>
  <si>
    <t xml:space="preserve">               01.1188 - Bp Search Reserve</t>
  </si>
  <si>
    <t xml:space="preserve">        Total Bishop Search</t>
  </si>
  <si>
    <t xml:space="preserve">      Archdeacon</t>
  </si>
  <si>
    <t xml:space="preserve">               01.1191 - Salary/Housing</t>
  </si>
  <si>
    <t xml:space="preserve">               01.1192 - Pension</t>
  </si>
  <si>
    <t xml:space="preserve">               01.1193 - Travel &amp; Business</t>
  </si>
  <si>
    <t xml:space="preserve">        Total Archdeacon</t>
  </si>
  <si>
    <t xml:space="preserve">      Canon to the Ordinary</t>
  </si>
  <si>
    <t xml:space="preserve">               01.1205 - Salary/Housing</t>
  </si>
  <si>
    <t xml:space="preserve">               01.1207 - 403b-RSVP</t>
  </si>
  <si>
    <t xml:space="preserve">               01.1208 - HSA-Diocese</t>
  </si>
  <si>
    <t xml:space="preserve">               01.1209 - HSA-Canon</t>
  </si>
  <si>
    <t xml:space="preserve">               01.1210 - Benefits</t>
  </si>
  <si>
    <t xml:space="preserve">               01.1211 - POP EE-Dental Premium</t>
  </si>
  <si>
    <t xml:space="preserve">               01.1215 - Pension</t>
  </si>
  <si>
    <t xml:space="preserve">               01.1220 - FICA</t>
  </si>
  <si>
    <t xml:space="preserve">               01.1225 - Auto</t>
  </si>
  <si>
    <t xml:space="preserve">               01.1230 - Travel &amp; Business</t>
  </si>
  <si>
    <t xml:space="preserve">               01.1235 - Continuing Education</t>
  </si>
  <si>
    <t xml:space="preserve">               01.1255 - Deployment</t>
  </si>
  <si>
    <t xml:space="preserve">               01.1290 - Miscellaneous</t>
  </si>
  <si>
    <t xml:space="preserve">        Total Canon to the Ordinary</t>
  </si>
  <si>
    <t xml:space="preserve">      Coordinator for Living Stones</t>
  </si>
  <si>
    <t xml:space="preserve">               01.2205 - Salary/Housing</t>
  </si>
  <si>
    <t xml:space="preserve">               01.2215 - Pension</t>
  </si>
  <si>
    <t xml:space="preserve">               01.2230 - Travel &amp; Business</t>
  </si>
  <si>
    <t xml:space="preserve">        Total Coordinator for Living Stones</t>
  </si>
  <si>
    <t xml:space="preserve">      Missioner for Global Mission</t>
  </si>
  <si>
    <t xml:space="preserve">               01.2430 - Travel &amp; Business</t>
  </si>
  <si>
    <t xml:space="preserve">        Total Missioner for Global Mission</t>
  </si>
  <si>
    <t xml:space="preserve">      Missioner-Retired Clergy Comm</t>
  </si>
  <si>
    <t xml:space="preserve">               01.2530 - Travel &amp; Business</t>
  </si>
  <si>
    <t xml:space="preserve">        Total Missioner-Retired Clergy Comm</t>
  </si>
  <si>
    <t xml:space="preserve">      Coordinator for Evangelism &amp; Stewardship</t>
  </si>
  <si>
    <t xml:space="preserve">               01-2605- Salary/Housing</t>
  </si>
  <si>
    <t xml:space="preserve">               01-2615- Pension</t>
  </si>
  <si>
    <t xml:space="preserve">               01-2630 - Travel &amp; Business</t>
  </si>
  <si>
    <t>Total Coordinator for Evangelism &amp; Stewardship</t>
  </si>
  <si>
    <t xml:space="preserve">      Diocesan Communications</t>
  </si>
  <si>
    <t xml:space="preserve">               01.1305- Salary/Housing</t>
  </si>
  <si>
    <t xml:space="preserve">               01.1306-Employer Pd Annuity</t>
  </si>
  <si>
    <t xml:space="preserve">               01.1310 - Benefits</t>
  </si>
  <si>
    <t xml:space="preserve">               01.1312 - FICA</t>
  </si>
  <si>
    <t xml:space="preserve">               01.1315- Pension</t>
  </si>
  <si>
    <t xml:space="preserve">               01.1320 - Communications</t>
  </si>
  <si>
    <t xml:space="preserve">               01.1325 - Communications Consultant</t>
  </si>
  <si>
    <t xml:space="preserve">               01.1330 - Travel &amp; Business</t>
  </si>
  <si>
    <t xml:space="preserve">               01.1350 - Reimburse from CDRF</t>
  </si>
  <si>
    <t xml:space="preserve">        Total Diocesan Communications</t>
  </si>
  <si>
    <t xml:space="preserve">      Administrative Support</t>
  </si>
  <si>
    <t xml:space="preserve">               01.1405 - Salaries</t>
  </si>
  <si>
    <t xml:space="preserve">               01.1407 - 403b-RSVP-Salary Reduction</t>
  </si>
  <si>
    <t xml:space="preserve">               01.1408 - Employer Paid Annuity</t>
  </si>
  <si>
    <t xml:space="preserve">               01.1410 - Benefits</t>
  </si>
  <si>
    <t xml:space="preserve">               01.1411 - POP EE-Dental Premium</t>
  </si>
  <si>
    <t xml:space="preserve">               01.1415 - Pension</t>
  </si>
  <si>
    <t xml:space="preserve">               01.1420 - FICA</t>
  </si>
  <si>
    <t xml:space="preserve">               01.1425 - Paychex</t>
  </si>
  <si>
    <t xml:space="preserve">               01.1427 - E-Banking</t>
  </si>
  <si>
    <t xml:space="preserve">               01.1430 - Staff Travel/Conferences</t>
  </si>
  <si>
    <t xml:space="preserve">               01.1435 - Cont Ed</t>
  </si>
  <si>
    <t xml:space="preserve">               01.1440 - Workers Comp Insurance</t>
  </si>
  <si>
    <t xml:space="preserve">               01.1490 - Miscellaneous</t>
  </si>
  <si>
    <t xml:space="preserve">        Total Administrative Support</t>
  </si>
  <si>
    <t xml:space="preserve">      Diocesan Center-Bldg/Grounds</t>
  </si>
  <si>
    <t xml:space="preserve">               01.1510 - Utilities</t>
  </si>
  <si>
    <t xml:space="preserve">               01.1513 - Building Contracts/Maint</t>
  </si>
  <si>
    <t xml:space="preserve">               01.1515 - Building Insurance</t>
  </si>
  <si>
    <t xml:space="preserve">               01.1517 - Waste Management</t>
  </si>
  <si>
    <t xml:space="preserve">               01.1520 - Cleaning Service</t>
  </si>
  <si>
    <t xml:space="preserve">               01.1522 - Lawn &amp; Snow (Kable)</t>
  </si>
  <si>
    <t xml:space="preserve">               01.1524 - Miscellaneous</t>
  </si>
  <si>
    <t xml:space="preserve">        Total Diocesan Center-Bldg/Grounds</t>
  </si>
  <si>
    <t xml:space="preserve">      Diocesan Center-Equip/Services</t>
  </si>
  <si>
    <t xml:space="preserve">               01.1525 - Audit</t>
  </si>
  <si>
    <t xml:space="preserve">               01.1530 - Liability Insurance</t>
  </si>
  <si>
    <t xml:space="preserve">               01.1535 - Legal Services</t>
  </si>
  <si>
    <t xml:space="preserve">               01.1540 - Computer Supt/Supplies</t>
  </si>
  <si>
    <t xml:space="preserve">               01.1541 - Pay-Greenwood</t>
  </si>
  <si>
    <t xml:space="preserve">               01.1542 - Computer Reserves</t>
  </si>
  <si>
    <t xml:space="preserve">               01.1545 - Postage</t>
  </si>
  <si>
    <t xml:space="preserve">               01.1550 - Telephone</t>
  </si>
  <si>
    <t xml:space="preserve">               01.1555 - Supplies</t>
  </si>
  <si>
    <t xml:space="preserve">               01.1560 - Copier</t>
  </si>
  <si>
    <t xml:space="preserve">               01.1590 - Miscellaneous</t>
  </si>
  <si>
    <t xml:space="preserve">        Total Diocesan Center-Equip/Services</t>
  </si>
  <si>
    <t xml:space="preserve">      Other Expenses-Gen Op</t>
  </si>
  <si>
    <t xml:space="preserve">               01.1610 - DFMS Grants</t>
  </si>
  <si>
    <t xml:space="preserve">               01.1615 - Budget Asst Disbursements</t>
  </si>
  <si>
    <t xml:space="preserve">               01.1635 - Capital Expenses</t>
  </si>
  <si>
    <t xml:space="preserve">               01.1637 - Batchelder-S/C-Youth</t>
  </si>
  <si>
    <t xml:space="preserve">               01.1640 - Oxford Doc-Inv Churches</t>
  </si>
  <si>
    <t xml:space="preserve">               01.1645 - Depreciation Expense</t>
  </si>
  <si>
    <t xml:space="preserve">        Total Other Expenses-Gen Op</t>
  </si>
  <si>
    <t xml:space="preserve">      Expenses-Restricted-G&amp;I</t>
  </si>
  <si>
    <t xml:space="preserve">               01.1761 - Williams-S/C-Bp Office</t>
  </si>
  <si>
    <t xml:space="preserve">               01.1762 - Sheridan-S/C-Scholarships</t>
  </si>
  <si>
    <t xml:space="preserve">               01.1763 - CESA-S/C</t>
  </si>
  <si>
    <t xml:space="preserve">               01.1764 - Wolf-Bp-Education</t>
  </si>
  <si>
    <t xml:space="preserve">               01.1765 - Kleinpell-Bp-Epis Seminaries</t>
  </si>
  <si>
    <t xml:space="preserve">        Total Expenses-Restricted-G&amp;I</t>
  </si>
  <si>
    <t xml:space="preserve">      Expenses-Restricted-Risk Mgmt</t>
  </si>
  <si>
    <t xml:space="preserve">               01.1810 - Risk Management</t>
  </si>
  <si>
    <t xml:space="preserve">        Total Expenses-Restricted-Risk Mgmt</t>
  </si>
  <si>
    <t xml:space="preserve">      Expenses-McElroy</t>
  </si>
  <si>
    <t xml:space="preserve">               01.3510 - McElroy Expenses</t>
  </si>
  <si>
    <t xml:space="preserve">               01.3515 - Bkgnd/Criminal Check</t>
  </si>
  <si>
    <t xml:space="preserve">               01.3520 - Seminary Students</t>
  </si>
  <si>
    <t xml:space="preserve">               01.3525 - C/G-Tuition Refund</t>
  </si>
  <si>
    <t xml:space="preserve">               01.3527 - C/G School Expenses</t>
  </si>
  <si>
    <t xml:space="preserve">               01.3528 - C/G Instructors</t>
  </si>
  <si>
    <t xml:space="preserve">               01.3530 - Fresh Start</t>
  </si>
  <si>
    <t xml:space="preserve">               01.3535 - C/G-Psych Evals</t>
  </si>
  <si>
    <t xml:space="preserve">               01.3537 - C/G-Preaching Practicum</t>
  </si>
  <si>
    <t xml:space="preserve">               01.3539 - Licensed Ministry Tng</t>
  </si>
  <si>
    <t xml:space="preserve">               01.3540 - Living Stones</t>
  </si>
  <si>
    <t xml:space="preserve">               01.3545 - EFM</t>
  </si>
  <si>
    <t xml:space="preserve">               01.3550 - Leadership Formation</t>
  </si>
  <si>
    <t xml:space="preserve">               01.3555 - MMST Exp</t>
  </si>
  <si>
    <t xml:space="preserve">               01.3566 - Clergy Conf</t>
  </si>
  <si>
    <t xml:space="preserve">        Total Expenses-McElroy</t>
  </si>
  <si>
    <t xml:space="preserve">      Expenses-CDRF</t>
  </si>
  <si>
    <t xml:space="preserve">               01.4125 - Sale of Property-CDRF</t>
  </si>
  <si>
    <t xml:space="preserve">        Total Expenses-CDRF</t>
  </si>
  <si>
    <t xml:space="preserve">   Expenses-Other Funds</t>
  </si>
  <si>
    <t xml:space="preserve">      Expenses-Loans &amp; Grants</t>
  </si>
  <si>
    <t xml:space="preserve">               30.1505 - Grants to Churches</t>
  </si>
  <si>
    <t xml:space="preserve">               30.1510 - Grants to Diocese</t>
  </si>
  <si>
    <t xml:space="preserve">               30.1515 - Service Charge-SB</t>
  </si>
  <si>
    <t xml:space="preserve">        Total Expenses-Loans &amp; Grants</t>
  </si>
  <si>
    <t xml:space="preserve">      Expenses-Indigenous Human Need</t>
  </si>
  <si>
    <t xml:space="preserve">               32.1505 - Indigenous Human Needs Grants</t>
  </si>
  <si>
    <t xml:space="preserve">        Total Expenses-Indigenous Human Need</t>
  </si>
  <si>
    <t xml:space="preserve">     Total Expenses-Other Funds</t>
  </si>
  <si>
    <t xml:space="preserve">  Total Disbursements</t>
  </si>
  <si>
    <t/>
  </si>
  <si>
    <t>Gen Op Net Total</t>
  </si>
  <si>
    <t>All Accts Net Total</t>
  </si>
  <si>
    <t xml:space="preserve">               01.0327 - ML Investments-Gain/loss</t>
  </si>
  <si>
    <t xml:space="preserve">               01.0328 - Transfer from ML</t>
  </si>
  <si>
    <t xml:space="preserve">               01.0329 - Transfer to ML</t>
  </si>
  <si>
    <t xml:space="preserve">          Total Restricted Receipts-McElroy</t>
  </si>
  <si>
    <t xml:space="preserve">        Restricted Receipts-McElroy-C/G</t>
  </si>
  <si>
    <t xml:space="preserve">               01.0320 - C/G Tuition</t>
  </si>
  <si>
    <t xml:space="preserve">               01.0321 - C/G Scholarships</t>
  </si>
  <si>
    <t xml:space="preserve">               01.0326 - C/G Preaching Practicum</t>
  </si>
  <si>
    <t xml:space="preserve">          Total Restricted Receipts-McElroy-C/G</t>
  </si>
  <si>
    <t xml:space="preserve">               01.0425 - Sale of Property</t>
  </si>
  <si>
    <t xml:space="preserve">               01.0427 - ML Investments-Gain/loss</t>
  </si>
  <si>
    <t xml:space="preserve">               01.0428 - Trans to/from ML-Budgeted</t>
  </si>
  <si>
    <t xml:space="preserve">               01.0429 - Trans to/from ML-Misc</t>
  </si>
  <si>
    <t xml:space="preserve">               30.0127 - ML Investment-L&amp;G-Gain/Loss</t>
  </si>
  <si>
    <t xml:space="preserve">               35.0120 - Transfer to/from ML</t>
  </si>
  <si>
    <t xml:space="preserve">               01.1052 - Diocesan Council</t>
  </si>
  <si>
    <t xml:space="preserve">      Ministry of the Diocese-Networking</t>
  </si>
  <si>
    <t xml:space="preserve">               01.2010 - Social Svd-Networking Grants</t>
  </si>
  <si>
    <t xml:space="preserve">               01.2111 - Contingency Social Svc Grants</t>
  </si>
  <si>
    <t xml:space="preserve">               01.2112 - Trans to/from Soc Svc Res</t>
  </si>
  <si>
    <t xml:space="preserve">               01.2120 - Social Services</t>
  </si>
  <si>
    <t xml:space="preserve">               01.2130 - Advocacy</t>
  </si>
  <si>
    <t xml:space="preserve">               01.2140 - Missions</t>
  </si>
  <si>
    <t xml:space="preserve">               01.2150 - Other</t>
  </si>
  <si>
    <t xml:space="preserve">        Total Min of the Diocese-Networking</t>
  </si>
  <si>
    <t xml:space="preserve">               01.1207 - 403b</t>
  </si>
  <si>
    <t xml:space="preserve">               01.1255 - Transition</t>
  </si>
  <si>
    <t xml:space="preserve">      Camp Chick/Youth Director</t>
  </si>
  <si>
    <t xml:space="preserve">               01-2905- Salary</t>
  </si>
  <si>
    <t xml:space="preserve">               01-2907 - 403b</t>
  </si>
  <si>
    <t xml:space="preserve">               01-2908 - HSA-Dio</t>
  </si>
  <si>
    <t xml:space="preserve">               01-2909 - HSA-Director</t>
  </si>
  <si>
    <t xml:space="preserve">               01-2910 - Benefits</t>
  </si>
  <si>
    <t xml:space="preserve">               01-2911 - POP EE Dental</t>
  </si>
  <si>
    <t xml:space="preserve">               01-2915 - Pension</t>
  </si>
  <si>
    <t xml:space="preserve">               01-2920 - Home Office</t>
  </si>
  <si>
    <t xml:space="preserve">               01-2930 - Travel &amp; Business</t>
  </si>
  <si>
    <t xml:space="preserve">               01-2935 - Continuing Ed</t>
  </si>
  <si>
    <t xml:space="preserve">               01-2940 - Computer Exp</t>
  </si>
  <si>
    <t xml:space="preserve">               01-2950 - Camp BookKeeper</t>
  </si>
  <si>
    <t xml:space="preserve">               01-2990 - Miscellaneous</t>
  </si>
  <si>
    <t xml:space="preserve">        Total Camp/Youth Director</t>
  </si>
  <si>
    <t xml:space="preserve">               01.1307 - 403b</t>
  </si>
  <si>
    <t xml:space="preserve">               01.1311 - POP EE-Dental Premium</t>
  </si>
  <si>
    <t xml:space="preserve">               01.1340 - Newspaper Intern</t>
  </si>
  <si>
    <t xml:space="preserve">      Data Base Support</t>
  </si>
  <si>
    <t xml:space="preserve">               01.1355 - Pay-Contractor</t>
  </si>
  <si>
    <t xml:space="preserve">               01.1370 - Travel &amp; Business</t>
  </si>
  <si>
    <t xml:space="preserve">               01.1380 - Software Exp</t>
  </si>
  <si>
    <t xml:space="preserve">        Total Data Base Support</t>
  </si>
  <si>
    <t xml:space="preserve">               01.1406 - H S A - Dio</t>
  </si>
  <si>
    <t xml:space="preserve">               01.1530 -Bldg/Liability Insurance</t>
  </si>
  <si>
    <t xml:space="preserve">               01.1543 - Computer Purchase</t>
  </si>
  <si>
    <t xml:space="preserve">               01.3511 - McElroy Curacy Pgm</t>
  </si>
  <si>
    <t xml:space="preserve">          Total Expenses-McElroy</t>
  </si>
  <si>
    <t xml:space="preserve">        Expenses-McElroy-C/G</t>
  </si>
  <si>
    <t xml:space="preserve">               01.3521 - C/G Director Salary</t>
  </si>
  <si>
    <t xml:space="preserve">               01.3522 - C/G Director Travel &amp; Business</t>
  </si>
  <si>
    <t xml:space="preserve">               01.3524 - C/G-Bkgnd/Criminal Ck</t>
  </si>
  <si>
    <t xml:space="preserve">               01.3526 - C/G-CPE Assistance</t>
  </si>
  <si>
    <t xml:space="preserve">               01.3539 - C/G-Licensed Ministry Tng</t>
  </si>
  <si>
    <t xml:space="preserve">          Total Expenses-McElroy-C/G</t>
  </si>
  <si>
    <t xml:space="preserve">               01.4130 - Financial Reviewer Tng/Exp</t>
  </si>
  <si>
    <t xml:space="preserve">               01.4131 - Tent Revival</t>
  </si>
  <si>
    <t xml:space="preserve">               01.4132 - Financial Workshops</t>
  </si>
  <si>
    <t xml:space="preserve">               01.4133 - Financial Software for Churches</t>
  </si>
  <si>
    <t xml:space="preserve">               01.4134 - Vestry/Leadership Formation</t>
  </si>
  <si>
    <t xml:space="preserve">               01.4150 - Reimb Gen Op</t>
  </si>
  <si>
    <t xml:space="preserve">               30.1509 - 5% of Loans Receivable</t>
  </si>
  <si>
    <t>Annual Budget Revised (2015)</t>
  </si>
  <si>
    <t xml:space="preserve">               01.0109 - VISA Redemption Credit</t>
  </si>
  <si>
    <t xml:space="preserve">               01.0119 - Trans 5% Receipt</t>
  </si>
  <si>
    <t xml:space="preserve">               01.0121 - L &amp; G Reimb to Camp Director</t>
  </si>
  <si>
    <t xml:space="preserve">               35.0121 - Transfer to ML</t>
  </si>
  <si>
    <t xml:space="preserve">               45.0120 - Transfer from ML</t>
  </si>
  <si>
    <t xml:space="preserve">               45.0121 - Transfer to ML</t>
  </si>
  <si>
    <t xml:space="preserve">               45.0125 - Sale of Prop-CDRF</t>
  </si>
  <si>
    <t xml:space="preserve">               45.0127 - ML Investment-CDRF-Gain/Loss</t>
  </si>
  <si>
    <t xml:space="preserve">               01.1089 - Reimb from CDRF for Dio Pgms</t>
  </si>
  <si>
    <t xml:space="preserve">               01.1240 - CODE Exp/Reimb</t>
  </si>
  <si>
    <t xml:space="preserve">      Curate</t>
  </si>
  <si>
    <t xml:space="preserve">               01-2805- Salary</t>
  </si>
  <si>
    <t xml:space="preserve">               01-2807 - 403b</t>
  </si>
  <si>
    <t xml:space="preserve">               01-2808 - HSA-Dio</t>
  </si>
  <si>
    <t xml:space="preserve">               01-2809 - HSA-Curate</t>
  </si>
  <si>
    <t xml:space="preserve">               01-2810 - Benefits</t>
  </si>
  <si>
    <t xml:space="preserve">               01-2811 - POP EE Dental</t>
  </si>
  <si>
    <t xml:space="preserve">               01-2815 - Pension</t>
  </si>
  <si>
    <t xml:space="preserve">               01-2820 - Home Office</t>
  </si>
  <si>
    <t xml:space="preserve">               01-2830 - Travel &amp; Business</t>
  </si>
  <si>
    <t xml:space="preserve">               01-2835 - Continuing Ed</t>
  </si>
  <si>
    <t xml:space="preserve">               01-2840 - Computer Exp</t>
  </si>
  <si>
    <t xml:space="preserve">               01-2880 - Moving Exp</t>
  </si>
  <si>
    <t xml:space="preserve">               01-2890 - Miscellaneous</t>
  </si>
  <si>
    <t xml:space="preserve">        Total Curate</t>
  </si>
  <si>
    <t xml:space="preserve">               01-2912 - FICA</t>
  </si>
  <si>
    <t xml:space="preserve">               01-2945 - Camp/Youth Pgms</t>
  </si>
  <si>
    <t xml:space="preserve">               01-2980 - Moving Exp</t>
  </si>
  <si>
    <t xml:space="preserve">               01-2985 - Reimbursable Camp Exp</t>
  </si>
  <si>
    <t xml:space="preserve">               01-2986 - Initial Audit/Set Up Books</t>
  </si>
  <si>
    <t xml:space="preserve">               01.1321 - The Feast Fund Drive</t>
  </si>
  <si>
    <t xml:space="preserve">               01.1335 - Cont Ed/Comm Conf</t>
  </si>
  <si>
    <t xml:space="preserve">               01.1409 - HSA-Kat</t>
  </si>
  <si>
    <t xml:space="preserve">               01.1501 - Bldg Renovation/Separation</t>
  </si>
  <si>
    <t xml:space="preserve">               01.1502 - Bldg Insurance</t>
  </si>
  <si>
    <t xml:space="preserve">               01.3530 - Pastoral Care</t>
  </si>
  <si>
    <t xml:space="preserve">               01.3523 - C/G Director-Benenfits</t>
  </si>
  <si>
    <t xml:space="preserve">               01.3529 - C/G Director-Pension</t>
  </si>
  <si>
    <t xml:space="preserve">               01.4128 - DCDI</t>
  </si>
  <si>
    <t xml:space="preserve">               01.4129 - CDRF-Misc Exp</t>
  </si>
  <si>
    <t xml:space="preserve">               01.4134 - Vestry/Ldrship Formation (DCDI)</t>
  </si>
  <si>
    <t xml:space="preserve">               30.1520 - 5% Fund</t>
  </si>
  <si>
    <t>Annual Budget (2016)</t>
  </si>
  <si>
    <t xml:space="preserve">               01.0121 - L&amp;G Reimb to Camp Director</t>
  </si>
  <si>
    <t xml:space="preserve">               01.1501 - Building Concerns</t>
  </si>
  <si>
    <t>Annual Budget (2017)</t>
  </si>
  <si>
    <t>$0.01</t>
  </si>
  <si>
    <t xml:space="preserve">               01.0118 - Trans 5% Receipt</t>
  </si>
  <si>
    <t xml:space="preserve">               01.0119 - Trans from Reserves</t>
  </si>
  <si>
    <t xml:space="preserve">               01.0122 - L&amp;G Reimb to Camp Director</t>
  </si>
  <si>
    <t xml:space="preserve">               01.0321 - C/G DOM-Exp Reimb</t>
  </si>
  <si>
    <t xml:space="preserve">               01.0322 - C/G DOWM-Exp Reimb</t>
  </si>
  <si>
    <t xml:space="preserve">               30.0105 - MS Inv Inc-L&amp;G</t>
  </si>
  <si>
    <t xml:space="preserve">               35.0125 - ML Investment-Gain/Loss</t>
  </si>
  <si>
    <t xml:space="preserve">               01.2110 - Social Svd-Networking Grants</t>
  </si>
  <si>
    <t xml:space="preserve">               01.1129 - DR - Travel &amp; Exp</t>
  </si>
  <si>
    <t xml:space="preserve">               01.1150 - Pgm Staff Retreats</t>
  </si>
  <si>
    <t xml:space="preserve">      Missioner for Global Missions</t>
  </si>
  <si>
    <t xml:space="preserve">               01.2430 - Trave; &amp; Business</t>
  </si>
  <si>
    <t xml:space="preserve">        Total Missioner for Global Missions</t>
  </si>
  <si>
    <t xml:space="preserve">      Missioner- Retired Clergy Comm</t>
  </si>
  <si>
    <t xml:space="preserve">               01.2530 - Trave; &amp; Business</t>
  </si>
  <si>
    <t xml:space="preserve">        Total Missioner-Retired Clerlgy Comm</t>
  </si>
  <si>
    <t xml:space="preserve">               01-2947 - EYE</t>
  </si>
  <si>
    <t xml:space="preserve">               01.1325 - Promotional Materials</t>
  </si>
  <si>
    <t xml:space="preserve">               01.1501 - Bldg Renovations/Separation</t>
  </si>
  <si>
    <t xml:space="preserve">               01.1541 - Pay-Greenwood/Donaghy</t>
  </si>
  <si>
    <t xml:space="preserve">               01.3545 - Education for Ministry</t>
  </si>
  <si>
    <t xml:space="preserve">               01.3546 - Beautiful Authority</t>
  </si>
  <si>
    <t xml:space="preserve">               01.3555 - Deacon Training</t>
  </si>
  <si>
    <t xml:space="preserve">               01.3523 - C/G Director-Benefits</t>
  </si>
  <si>
    <t xml:space="preserve">               01.3538 - IONA</t>
  </si>
  <si>
    <t xml:space="preserve">               01.3539 - C/G-Leadership Formation</t>
  </si>
  <si>
    <t xml:space="preserve">               01.4131 - Networking Events</t>
  </si>
  <si>
    <t xml:space="preserve">               01.4134 - Licensed Min/Lay Ldrship Tng</t>
  </si>
  <si>
    <t xml:space="preserve">               01.4136 - Lower Pens Diversity Task Force</t>
  </si>
  <si>
    <t xml:space="preserve">               01.4137 - Traces of the Trade Tour</t>
  </si>
  <si>
    <t xml:space="preserve">               01.4138 - Anti-Racism Tng</t>
  </si>
  <si>
    <t xml:space="preserve">               30.1515 - Annual Fee-ML</t>
  </si>
  <si>
    <t xml:space="preserve">               30.1520 -Trans from ML</t>
  </si>
  <si>
    <t xml:space="preserve">               35.1520 - Trans from ML to Gen Op</t>
  </si>
  <si>
    <t xml:space="preserve">               45.1520 - Trans from ML to Gen Op</t>
  </si>
  <si>
    <r>
      <rPr>
        <b/>
        <u/>
        <sz val="8"/>
        <color indexed="8"/>
        <rFont val="Arial"/>
        <family val="2"/>
      </rPr>
      <t>Note for 01-0120</t>
    </r>
    <r>
      <rPr>
        <b/>
        <sz val="8"/>
        <color indexed="8"/>
        <rFont val="Arial"/>
        <family val="2"/>
      </rPr>
      <t>:  For 16--Sab-1500; Lambeth-2K; Bp search-10K; Gen Conv-12K; Computers-3K; For 17-18-Add Auto;7500</t>
    </r>
  </si>
  <si>
    <t>Annual Budget (2018)</t>
  </si>
  <si>
    <t xml:space="preserve">               01.0010 - BNG Receipt</t>
  </si>
  <si>
    <t xml:space="preserve">               01.0117 - Trans BNG to Gen Op Res</t>
  </si>
  <si>
    <t xml:space="preserve">               01.0324 - C/G Scholarships</t>
  </si>
  <si>
    <t xml:space="preserve">   Receipts-Trustee Funds</t>
  </si>
  <si>
    <t xml:space="preserve">      Receipts-Epis End-Gain/Loss</t>
  </si>
  <si>
    <t xml:space="preserve">               51.0110 - ML Invest-EE-Gain/Loss</t>
  </si>
  <si>
    <t xml:space="preserve">      Receipts-G&amp;I/MBD-Gain/Loss</t>
  </si>
  <si>
    <t xml:space="preserve">               51.0115 - ML Invest-G&amp;I/MBD-Gain/Loss</t>
  </si>
  <si>
    <t xml:space="preserve">      Receipts-BNG-Gain/Loss</t>
  </si>
  <si>
    <t xml:space="preserve">               51.0120 - ML Invest-BNG-Gain/Loss</t>
  </si>
  <si>
    <t xml:space="preserve">      Receipts-CC-Gain/Loss</t>
  </si>
  <si>
    <t xml:space="preserve">               51.0110 - ML Invest-CC-Gain/Loss</t>
  </si>
  <si>
    <t xml:space="preserve">        Total Receipts-Trustee Funds</t>
  </si>
  <si>
    <t xml:space="preserve">               01.1308 - H S A - Dio</t>
  </si>
  <si>
    <t xml:space="preserve">               01.1561 - Copier Reserve</t>
  </si>
  <si>
    <t xml:space="preserve">               01.1565 - Office Equipment</t>
  </si>
  <si>
    <t xml:space="preserve">               01.1636 - Capital Exp Reserve</t>
  </si>
  <si>
    <t xml:space="preserve">               45.1520 - Trans from ML to Gen Op-Budgeted</t>
  </si>
  <si>
    <t xml:space="preserve">               45.1521 - Trans from ML to Gen Op-Misc</t>
  </si>
  <si>
    <t xml:space="preserve">   Expenses-Trustee Funds</t>
  </si>
  <si>
    <t xml:space="preserve">      Expenses-Episcopal Endowment Funds</t>
  </si>
  <si>
    <t xml:space="preserve">               51.1510 - Transfer from ML-EE</t>
  </si>
  <si>
    <t xml:space="preserve">      Expenses-Growth &amp; Inc/MBD Funds</t>
  </si>
  <si>
    <t xml:space="preserve">               51.1515 - Transfer from ML-G&amp;I/MBD</t>
  </si>
  <si>
    <t xml:space="preserve">               51.1520 - Transfer from ML-BNG</t>
  </si>
  <si>
    <t xml:space="preserve">               51.1525 - Transfer from ML-CC</t>
  </si>
  <si>
    <t xml:space="preserve">   Total Expenses--Trustee Funds</t>
  </si>
  <si>
    <t xml:space="preserve">               01.0323 - C/G Program Receipts</t>
  </si>
  <si>
    <t xml:space="preserve">               01.0324 - C/G Scholarships/Donations</t>
  </si>
  <si>
    <t xml:space="preserve">               51.0125 - ML Invest-CC-Gain/Loss</t>
  </si>
  <si>
    <t xml:space="preserve">               01.1040 - Ecumenical Officer</t>
  </si>
  <si>
    <t xml:space="preserve">               01.1121 - Bp Provisional-Housing </t>
  </si>
  <si>
    <t xml:space="preserve">               01.1180 - Relocation-Bp Elect</t>
  </si>
  <si>
    <t xml:space="preserve">               01.1181 - Bp Nominating Committee</t>
  </si>
  <si>
    <t xml:space="preserve">               01.1182 - Bp Transition Committee</t>
  </si>
  <si>
    <t xml:space="preserve">               01.1185 - Bp Transition Consultant</t>
  </si>
  <si>
    <t xml:space="preserve">               01.1188 - Bp Search Res/Transfer</t>
  </si>
  <si>
    <t xml:space="preserve">               01.1237 - Flyover Church</t>
  </si>
  <si>
    <t xml:space="preserve">      Canon for Evangelism &amp; Networking</t>
  </si>
  <si>
    <t xml:space="preserve">               01.1331 - Vehicle Allowance</t>
  </si>
  <si>
    <t xml:space="preserve">               01.1340 -  Admin Support</t>
  </si>
  <si>
    <t xml:space="preserve">               01.1350 - Exp Reimb from DOWM</t>
  </si>
  <si>
    <t xml:space="preserve">               01.1450 - Camp Bookkeeper Pay Reimb</t>
  </si>
  <si>
    <t xml:space="preserve">               01.1541 - Pay-Donaghy</t>
  </si>
  <si>
    <t xml:space="preserve">               30.1525 - Vickers-Mortgage Write-Off</t>
  </si>
  <si>
    <t xml:space="preserve">               45.4125 - Sale of Property</t>
  </si>
  <si>
    <t>Annual Budget (2019)</t>
  </si>
  <si>
    <t>Annual Budget (2020)</t>
  </si>
  <si>
    <t>Annual Budget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</si>
</sst>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mbria"/>
      <family val="1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color indexed="8"/>
      <name val="Arial"/>
    </font>
    <font>
      <strike/>
      <sz val="9"/>
      <color indexed="8"/>
      <name val="Calibri"/>
      <family val="2"/>
      <scheme val="minor"/>
    </font>
    <font>
      <b/>
      <strike/>
      <sz val="9"/>
      <color indexed="8"/>
      <name val="Calibri"/>
      <family val="2"/>
      <scheme val="minor"/>
    </font>
    <font>
      <strike/>
      <sz val="10"/>
      <color indexed="8"/>
      <name val="Arial"/>
      <family val="2"/>
    </font>
    <font>
      <strike/>
      <sz val="8"/>
      <color indexed="8"/>
      <name val="Arial"/>
      <family val="2"/>
    </font>
    <font>
      <b/>
      <u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164" fontId="2" fillId="0" borderId="1" xfId="0" applyNumberFormat="1" applyFont="1" applyBorder="1" applyAlignment="1">
      <alignment horizontal="center" wrapText="1"/>
    </xf>
    <xf numFmtId="7" fontId="3" fillId="0" borderId="0" xfId="0" applyNumberFormat="1" applyFont="1" applyAlignment="1">
      <alignment horizontal="right"/>
    </xf>
    <xf numFmtId="7" fontId="2" fillId="0" borderId="0" xfId="0" applyNumberFormat="1" applyFont="1" applyAlignment="1">
      <alignment horizontal="right"/>
    </xf>
    <xf numFmtId="7" fontId="3" fillId="0" borderId="0" xfId="0" applyNumberFormat="1" applyFont="1" applyFill="1" applyAlignment="1">
      <alignment horizontal="right"/>
    </xf>
    <xf numFmtId="7" fontId="4" fillId="0" borderId="0" xfId="0" applyNumberFormat="1" applyFont="1" applyFill="1" applyAlignment="1">
      <alignment horizontal="right"/>
    </xf>
    <xf numFmtId="7" fontId="2" fillId="0" borderId="0" xfId="0" applyNumberFormat="1" applyFont="1" applyFill="1" applyAlignment="1">
      <alignment horizontal="right"/>
    </xf>
    <xf numFmtId="0" fontId="0" fillId="0" borderId="0" xfId="0" applyFill="1"/>
    <xf numFmtId="164" fontId="5" fillId="0" borderId="0" xfId="0" applyNumberFormat="1" applyFont="1" applyFill="1" applyAlignment="1" applyProtection="1">
      <alignment horizontal="right" vertical="top"/>
      <protection locked="0"/>
    </xf>
    <xf numFmtId="7" fontId="2" fillId="0" borderId="0" xfId="0" applyNumberFormat="1" applyFont="1"/>
    <xf numFmtId="7" fontId="3" fillId="0" borderId="0" xfId="0" applyNumberFormat="1" applyFont="1"/>
    <xf numFmtId="7" fontId="2" fillId="0" borderId="2" xfId="0" applyNumberFormat="1" applyFont="1" applyBorder="1" applyAlignment="1">
      <alignment horizontal="right"/>
    </xf>
    <xf numFmtId="7" fontId="2" fillId="0" borderId="3" xfId="0" applyNumberFormat="1" applyFont="1" applyBorder="1" applyAlignment="1">
      <alignment horizontal="right"/>
    </xf>
    <xf numFmtId="7" fontId="6" fillId="0" borderId="0" xfId="0" applyNumberFormat="1" applyFont="1"/>
    <xf numFmtId="7" fontId="7" fillId="0" borderId="0" xfId="1" applyNumberFormat="1" applyFont="1" applyFill="1" applyBorder="1"/>
    <xf numFmtId="7" fontId="2" fillId="0" borderId="0" xfId="0" applyNumberFormat="1" applyFont="1" applyFill="1" applyAlignment="1" applyProtection="1">
      <alignment horizontal="right" vertical="top"/>
    </xf>
    <xf numFmtId="164" fontId="8" fillId="0" borderId="0" xfId="0" applyNumberFormat="1" applyFont="1" applyFill="1" applyAlignment="1" applyProtection="1">
      <alignment horizontal="right" vertical="top"/>
      <protection locked="0"/>
    </xf>
    <xf numFmtId="7" fontId="3" fillId="0" borderId="0" xfId="0" applyNumberFormat="1" applyFont="1" applyFill="1" applyAlignment="1" applyProtection="1">
      <alignment horizontal="righ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/>
    <xf numFmtId="0" fontId="2" fillId="0" borderId="0" xfId="0" applyFont="1"/>
    <xf numFmtId="0" fontId="3" fillId="0" borderId="0" xfId="0" applyFont="1"/>
    <xf numFmtId="0" fontId="5" fillId="0" borderId="0" xfId="0" applyFont="1" applyFill="1" applyAlignment="1" applyProtection="1">
      <alignment horizontal="right" vertical="top"/>
      <protection locked="0"/>
    </xf>
    <xf numFmtId="0" fontId="0" fillId="0" borderId="1" xfId="0" applyBorder="1"/>
    <xf numFmtId="0" fontId="2" fillId="0" borderId="0" xfId="0" applyFont="1" applyFill="1"/>
    <xf numFmtId="164" fontId="10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7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7" fontId="3" fillId="2" borderId="0" xfId="0" applyNumberFormat="1" applyFont="1" applyFill="1" applyAlignment="1">
      <alignment horizontal="right"/>
    </xf>
    <xf numFmtId="7" fontId="4" fillId="0" borderId="0" xfId="0" applyNumberFormat="1" applyFont="1" applyAlignment="1">
      <alignment horizontal="right"/>
    </xf>
    <xf numFmtId="7" fontId="4" fillId="2" borderId="0" xfId="0" applyNumberFormat="1" applyFont="1" applyFill="1" applyAlignment="1">
      <alignment horizontal="right"/>
    </xf>
    <xf numFmtId="39" fontId="9" fillId="0" borderId="0" xfId="0" applyNumberFormat="1" applyFont="1" applyFill="1" applyAlignment="1" applyProtection="1">
      <alignment horizontal="right" vertical="top"/>
      <protection locked="0"/>
    </xf>
    <xf numFmtId="7" fontId="10" fillId="0" borderId="0" xfId="0" applyNumberFormat="1" applyFont="1" applyAlignment="1">
      <alignment horizontal="right"/>
    </xf>
    <xf numFmtId="7" fontId="12" fillId="3" borderId="0" xfId="0" applyNumberFormat="1" applyFont="1" applyFill="1" applyAlignment="1">
      <alignment horizontal="right"/>
    </xf>
    <xf numFmtId="7" fontId="3" fillId="3" borderId="0" xfId="0" applyNumberFormat="1" applyFont="1" applyFill="1" applyAlignment="1">
      <alignment horizontal="right"/>
    </xf>
    <xf numFmtId="7" fontId="2" fillId="3" borderId="0" xfId="0" applyNumberFormat="1" applyFont="1" applyFill="1" applyAlignment="1">
      <alignment horizontal="right"/>
    </xf>
    <xf numFmtId="7" fontId="4" fillId="0" borderId="0" xfId="1" applyNumberFormat="1" applyFont="1" applyFill="1" applyBorder="1" applyAlignment="1">
      <alignment horizontal="right"/>
    </xf>
    <xf numFmtId="7" fontId="10" fillId="0" borderId="0" xfId="0" applyNumberFormat="1" applyFont="1" applyFill="1" applyAlignment="1" applyProtection="1">
      <alignment horizontal="right" vertical="top"/>
    </xf>
    <xf numFmtId="7" fontId="4" fillId="0" borderId="0" xfId="0" applyNumberFormat="1" applyFont="1" applyFill="1" applyAlignment="1" applyProtection="1">
      <alignment horizontal="right" vertical="top"/>
      <protection locked="0"/>
    </xf>
    <xf numFmtId="0" fontId="9" fillId="2" borderId="0" xfId="0" applyFont="1" applyFill="1" applyAlignment="1" applyProtection="1">
      <alignment horizontal="left" vertical="top"/>
      <protection locked="0"/>
    </xf>
    <xf numFmtId="0" fontId="2" fillId="3" borderId="0" xfId="0" applyFont="1" applyFill="1"/>
    <xf numFmtId="0" fontId="3" fillId="3" borderId="0" xfId="0" applyFont="1" applyFill="1"/>
    <xf numFmtId="0" fontId="5" fillId="3" borderId="0" xfId="0" applyFont="1" applyFill="1" applyAlignment="1" applyProtection="1">
      <alignment horizontal="left" vertical="top"/>
      <protection locked="0"/>
    </xf>
    <xf numFmtId="0" fontId="0" fillId="2" borderId="0" xfId="0" applyFill="1"/>
    <xf numFmtId="0" fontId="0" fillId="3" borderId="0" xfId="0" applyFill="1"/>
    <xf numFmtId="7" fontId="6" fillId="3" borderId="0" xfId="0" applyNumberFormat="1" applyFont="1" applyFill="1"/>
    <xf numFmtId="0" fontId="13" fillId="0" borderId="0" xfId="0" applyFont="1" applyFill="1" applyAlignment="1" applyProtection="1">
      <alignment horizontal="left" vertical="top"/>
      <protection locked="0"/>
    </xf>
    <xf numFmtId="0" fontId="0" fillId="4" borderId="0" xfId="0" applyFill="1"/>
    <xf numFmtId="164" fontId="2" fillId="0" borderId="1" xfId="0" applyNumberFormat="1" applyFont="1" applyFill="1" applyBorder="1" applyAlignment="1">
      <alignment horizontal="center" wrapText="1"/>
    </xf>
    <xf numFmtId="0" fontId="9" fillId="0" borderId="0" xfId="0" applyFont="1" applyFill="1" applyAlignment="1" applyProtection="1">
      <alignment horizontal="right" vertical="top"/>
      <protection locked="0"/>
    </xf>
    <xf numFmtId="164" fontId="5" fillId="0" borderId="0" xfId="0" applyNumberFormat="1" applyFont="1" applyFill="1" applyBorder="1" applyAlignment="1" applyProtection="1">
      <alignment horizontal="right" vertical="top"/>
      <protection locked="0"/>
    </xf>
    <xf numFmtId="7" fontId="2" fillId="0" borderId="0" xfId="0" applyNumberFormat="1" applyFont="1" applyFill="1"/>
    <xf numFmtId="7" fontId="3" fillId="0" borderId="0" xfId="0" applyNumberFormat="1" applyFont="1" applyFill="1"/>
    <xf numFmtId="7" fontId="2" fillId="0" borderId="4" xfId="0" applyNumberFormat="1" applyFont="1" applyBorder="1" applyAlignment="1">
      <alignment horizontal="right"/>
    </xf>
    <xf numFmtId="7" fontId="2" fillId="0" borderId="0" xfId="0" applyNumberFormat="1" applyFont="1" applyBorder="1" applyAlignment="1">
      <alignment horizontal="right"/>
    </xf>
    <xf numFmtId="7" fontId="2" fillId="0" borderId="5" xfId="0" applyNumberFormat="1" applyFont="1" applyBorder="1" applyAlignment="1">
      <alignment horizontal="right"/>
    </xf>
    <xf numFmtId="7" fontId="14" fillId="4" borderId="0" xfId="0" applyNumberFormat="1" applyFont="1" applyFill="1" applyAlignment="1">
      <alignment horizontal="right"/>
    </xf>
    <xf numFmtId="7" fontId="15" fillId="4" borderId="0" xfId="0" applyNumberFormat="1" applyFont="1" applyFill="1" applyAlignment="1">
      <alignment horizontal="right"/>
    </xf>
    <xf numFmtId="0" fontId="16" fillId="4" borderId="0" xfId="0" applyFont="1" applyFill="1"/>
    <xf numFmtId="7" fontId="6" fillId="0" borderId="0" xfId="0" applyNumberFormat="1" applyFont="1" applyFill="1"/>
    <xf numFmtId="7" fontId="3" fillId="0" borderId="0" xfId="0" applyNumberFormat="1" applyFont="1" applyFill="1" applyBorder="1" applyAlignment="1">
      <alignment horizontal="right"/>
    </xf>
    <xf numFmtId="7" fontId="4" fillId="0" borderId="0" xfId="0" applyNumberFormat="1" applyFont="1" applyBorder="1" applyAlignment="1">
      <alignment horizontal="right"/>
    </xf>
    <xf numFmtId="7" fontId="10" fillId="0" borderId="0" xfId="0" applyNumberFormat="1" applyFont="1" applyFill="1" applyBorder="1" applyAlignment="1" applyProtection="1">
      <alignment horizontal="right" vertical="top"/>
    </xf>
    <xf numFmtId="7" fontId="14" fillId="0" borderId="0" xfId="0" applyNumberFormat="1" applyFont="1" applyFill="1" applyAlignment="1">
      <alignment horizontal="right"/>
    </xf>
    <xf numFmtId="7" fontId="14" fillId="0" borderId="0" xfId="0" applyNumberFormat="1" applyFont="1" applyFill="1" applyAlignment="1" applyProtection="1">
      <alignment horizontal="right" vertical="top"/>
      <protection locked="0"/>
    </xf>
    <xf numFmtId="164" fontId="3" fillId="5" borderId="0" xfId="0" applyNumberFormat="1" applyFont="1" applyFill="1" applyAlignment="1">
      <alignment horizontal="right"/>
    </xf>
    <xf numFmtId="0" fontId="0" fillId="5" borderId="0" xfId="0" applyFill="1"/>
    <xf numFmtId="164" fontId="2" fillId="5" borderId="0" xfId="0" applyNumberFormat="1" applyFont="1" applyFill="1" applyAlignment="1">
      <alignment horizontal="right"/>
    </xf>
    <xf numFmtId="7" fontId="2" fillId="5" borderId="0" xfId="0" applyNumberFormat="1" applyFont="1" applyFill="1" applyAlignment="1">
      <alignment horizontal="right"/>
    </xf>
    <xf numFmtId="7" fontId="2" fillId="0" borderId="3" xfId="0" applyNumberFormat="1" applyFont="1" applyFill="1" applyBorder="1" applyAlignment="1">
      <alignment horizontal="right"/>
    </xf>
    <xf numFmtId="0" fontId="5" fillId="4" borderId="0" xfId="0" applyFont="1" applyFill="1" applyAlignment="1" applyProtection="1">
      <alignment horizontal="left" vertical="top"/>
      <protection locked="0"/>
    </xf>
    <xf numFmtId="0" fontId="9" fillId="4" borderId="0" xfId="0" applyFont="1" applyFill="1" applyAlignment="1" applyProtection="1">
      <alignment horizontal="left" vertical="top"/>
      <protection locked="0"/>
    </xf>
    <xf numFmtId="0" fontId="17" fillId="0" borderId="0" xfId="0" applyFont="1" applyFill="1" applyAlignment="1" applyProtection="1">
      <alignment horizontal="left" vertical="top"/>
      <protection locked="0"/>
    </xf>
    <xf numFmtId="0" fontId="9" fillId="5" borderId="0" xfId="0" applyFont="1" applyFill="1" applyAlignment="1" applyProtection="1">
      <alignment horizontal="left" vertical="top"/>
      <protection locked="0"/>
    </xf>
    <xf numFmtId="0" fontId="5" fillId="5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4" fontId="2" fillId="6" borderId="1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Alignment="1" applyProtection="1">
      <alignment horizontal="right" vertical="top"/>
      <protection locked="0"/>
    </xf>
    <xf numFmtId="7" fontId="2" fillId="0" borderId="0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 applyProtection="1">
      <alignment horizontal="right" vertical="top"/>
      <protection locked="0"/>
    </xf>
    <xf numFmtId="7" fontId="2" fillId="0" borderId="2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7" fontId="2" fillId="0" borderId="6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5" fillId="6" borderId="1" xfId="0" applyFont="1" applyFill="1" applyBorder="1" applyAlignment="1" applyProtection="1">
      <alignment horizontal="left" vertical="top"/>
      <protection locked="0"/>
    </xf>
    <xf numFmtId="0" fontId="0" fillId="6" borderId="1" xfId="0" applyFill="1" applyBorder="1"/>
    <xf numFmtId="7" fontId="3" fillId="4" borderId="0" xfId="0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7"/>
  <sheetViews>
    <sheetView topLeftCell="A106" zoomScaleNormal="100" workbookViewId="0">
      <selection activeCell="A254" sqref="A254:XFD254"/>
    </sheetView>
  </sheetViews>
  <sheetFormatPr defaultRowHeight="15" x14ac:dyDescent="0.25"/>
  <cols>
    <col min="1" max="1" width="33.5703125" customWidth="1"/>
    <col min="2" max="2" width="3" customWidth="1"/>
    <col min="3" max="3" width="11.140625" customWidth="1"/>
  </cols>
  <sheetData>
    <row r="1" spans="1:3" ht="25.5" thickBot="1" x14ac:dyDescent="0.3">
      <c r="A1" s="18" t="s">
        <v>1</v>
      </c>
      <c r="B1" s="25"/>
      <c r="C1" s="1" t="s">
        <v>0</v>
      </c>
    </row>
    <row r="2" spans="1:3" ht="15.75" thickTop="1" x14ac:dyDescent="0.25">
      <c r="A2" s="19" t="s">
        <v>2</v>
      </c>
    </row>
    <row r="3" spans="1:3" x14ac:dyDescent="0.25">
      <c r="A3" s="19" t="s">
        <v>3</v>
      </c>
    </row>
    <row r="4" spans="1:3" x14ac:dyDescent="0.25">
      <c r="A4" s="19" t="s">
        <v>4</v>
      </c>
    </row>
    <row r="5" spans="1:3" x14ac:dyDescent="0.25">
      <c r="A5" s="20" t="s">
        <v>5</v>
      </c>
      <c r="C5" s="2">
        <v>461450</v>
      </c>
    </row>
    <row r="6" spans="1:3" x14ac:dyDescent="0.25">
      <c r="A6" s="20" t="s">
        <v>6</v>
      </c>
      <c r="C6" s="2">
        <v>12000</v>
      </c>
    </row>
    <row r="7" spans="1:3" x14ac:dyDescent="0.25">
      <c r="A7" s="19" t="s">
        <v>7</v>
      </c>
      <c r="C7" s="3">
        <f>SUM(C5:C6)</f>
        <v>473450</v>
      </c>
    </row>
    <row r="8" spans="1:3" x14ac:dyDescent="0.25">
      <c r="A8" s="19" t="s">
        <v>8</v>
      </c>
    </row>
    <row r="9" spans="1:3" x14ac:dyDescent="0.25">
      <c r="A9" s="20" t="s">
        <v>9</v>
      </c>
      <c r="C9" s="4">
        <v>35000</v>
      </c>
    </row>
    <row r="10" spans="1:3" x14ac:dyDescent="0.25">
      <c r="A10" s="20" t="s">
        <v>10</v>
      </c>
      <c r="C10" s="4">
        <v>70000</v>
      </c>
    </row>
    <row r="11" spans="1:3" x14ac:dyDescent="0.25">
      <c r="A11" s="20" t="s">
        <v>11</v>
      </c>
      <c r="C11" s="4">
        <v>204087</v>
      </c>
    </row>
    <row r="12" spans="1:3" x14ac:dyDescent="0.25">
      <c r="A12" s="21" t="s">
        <v>12</v>
      </c>
      <c r="C12" s="5">
        <v>109697</v>
      </c>
    </row>
    <row r="13" spans="1:3" x14ac:dyDescent="0.25">
      <c r="A13" s="20" t="s">
        <v>13</v>
      </c>
      <c r="C13" s="4">
        <v>8180</v>
      </c>
    </row>
    <row r="14" spans="1:3" x14ac:dyDescent="0.25">
      <c r="A14" s="20" t="s">
        <v>14</v>
      </c>
      <c r="C14" s="4">
        <v>161</v>
      </c>
    </row>
    <row r="15" spans="1:3" x14ac:dyDescent="0.25">
      <c r="A15" s="19" t="s">
        <v>15</v>
      </c>
      <c r="C15" s="6">
        <f>SUM(C9:C14)</f>
        <v>427125</v>
      </c>
    </row>
    <row r="16" spans="1:3" x14ac:dyDescent="0.25">
      <c r="A16" s="19" t="s">
        <v>16</v>
      </c>
      <c r="C16" s="7"/>
    </row>
    <row r="17" spans="1:3" x14ac:dyDescent="0.25">
      <c r="A17" s="20" t="s">
        <v>17</v>
      </c>
      <c r="C17" s="4">
        <v>5547</v>
      </c>
    </row>
    <row r="18" spans="1:3" x14ac:dyDescent="0.25">
      <c r="A18" s="20" t="s">
        <v>18</v>
      </c>
      <c r="C18" s="4">
        <v>598</v>
      </c>
    </row>
    <row r="19" spans="1:3" x14ac:dyDescent="0.25">
      <c r="A19" s="20" t="s">
        <v>19</v>
      </c>
      <c r="C19" s="4">
        <v>177</v>
      </c>
    </row>
    <row r="20" spans="1:3" x14ac:dyDescent="0.25">
      <c r="A20" s="20" t="s">
        <v>20</v>
      </c>
      <c r="C20" s="4">
        <v>3545</v>
      </c>
    </row>
    <row r="21" spans="1:3" x14ac:dyDescent="0.25">
      <c r="A21" s="20" t="s">
        <v>21</v>
      </c>
      <c r="C21" s="4">
        <v>1282</v>
      </c>
    </row>
    <row r="22" spans="1:3" x14ac:dyDescent="0.25">
      <c r="A22" s="20" t="s">
        <v>22</v>
      </c>
      <c r="C22" s="4">
        <v>72</v>
      </c>
    </row>
    <row r="23" spans="1:3" x14ac:dyDescent="0.25">
      <c r="A23" s="20" t="s">
        <v>23</v>
      </c>
      <c r="C23" s="4">
        <v>1054</v>
      </c>
    </row>
    <row r="24" spans="1:3" x14ac:dyDescent="0.25">
      <c r="A24" s="20" t="s">
        <v>24</v>
      </c>
      <c r="C24" s="4">
        <v>12770</v>
      </c>
    </row>
    <row r="25" spans="1:3" x14ac:dyDescent="0.25">
      <c r="A25" s="20" t="s">
        <v>25</v>
      </c>
      <c r="C25" s="4">
        <v>1532</v>
      </c>
    </row>
    <row r="26" spans="1:3" x14ac:dyDescent="0.25">
      <c r="A26" s="19" t="s">
        <v>26</v>
      </c>
      <c r="C26" s="6">
        <f>SUM(C17:C25)</f>
        <v>26577</v>
      </c>
    </row>
    <row r="27" spans="1:3" x14ac:dyDescent="0.25">
      <c r="A27" s="19" t="s">
        <v>27</v>
      </c>
      <c r="C27" s="7"/>
    </row>
    <row r="28" spans="1:3" x14ac:dyDescent="0.25">
      <c r="A28" s="20" t="s">
        <v>28</v>
      </c>
      <c r="C28" s="4">
        <v>911</v>
      </c>
    </row>
    <row r="29" spans="1:3" x14ac:dyDescent="0.25">
      <c r="A29" s="20" t="s">
        <v>29</v>
      </c>
      <c r="C29" s="4">
        <v>8478</v>
      </c>
    </row>
    <row r="30" spans="1:3" x14ac:dyDescent="0.25">
      <c r="A30" s="20" t="s">
        <v>30</v>
      </c>
      <c r="C30" s="4">
        <v>1976</v>
      </c>
    </row>
    <row r="31" spans="1:3" x14ac:dyDescent="0.25">
      <c r="A31" s="20" t="s">
        <v>31</v>
      </c>
      <c r="C31" s="4">
        <v>592</v>
      </c>
    </row>
    <row r="32" spans="1:3" x14ac:dyDescent="0.25">
      <c r="A32" s="20" t="s">
        <v>32</v>
      </c>
      <c r="C32" s="4">
        <v>2143</v>
      </c>
    </row>
    <row r="33" spans="1:3" x14ac:dyDescent="0.25">
      <c r="A33" s="19" t="s">
        <v>33</v>
      </c>
      <c r="C33" s="6">
        <f>SUM(C28:C32)</f>
        <v>14100</v>
      </c>
    </row>
    <row r="34" spans="1:3" x14ac:dyDescent="0.25">
      <c r="A34" s="19" t="s">
        <v>34</v>
      </c>
    </row>
    <row r="35" spans="1:3" x14ac:dyDescent="0.25">
      <c r="A35" s="20" t="s">
        <v>35</v>
      </c>
      <c r="C35" s="2">
        <v>0</v>
      </c>
    </row>
    <row r="36" spans="1:3" x14ac:dyDescent="0.25">
      <c r="A36" s="20" t="s">
        <v>36</v>
      </c>
      <c r="C36" s="2">
        <v>0</v>
      </c>
    </row>
    <row r="37" spans="1:3" x14ac:dyDescent="0.25">
      <c r="A37" s="20" t="s">
        <v>37</v>
      </c>
      <c r="C37" s="2">
        <v>0</v>
      </c>
    </row>
    <row r="38" spans="1:3" x14ac:dyDescent="0.25">
      <c r="A38" s="20" t="s">
        <v>38</v>
      </c>
      <c r="C38" s="2">
        <v>31000</v>
      </c>
    </row>
    <row r="39" spans="1:3" x14ac:dyDescent="0.25">
      <c r="A39" s="20" t="s">
        <v>39</v>
      </c>
      <c r="C39" s="2">
        <v>0</v>
      </c>
    </row>
    <row r="40" spans="1:3" x14ac:dyDescent="0.25">
      <c r="A40" s="20" t="s">
        <v>40</v>
      </c>
      <c r="C40" s="2">
        <v>5000</v>
      </c>
    </row>
    <row r="41" spans="1:3" x14ac:dyDescent="0.25">
      <c r="A41" s="20" t="s">
        <v>41</v>
      </c>
      <c r="C41" s="2">
        <v>0</v>
      </c>
    </row>
    <row r="42" spans="1:3" x14ac:dyDescent="0.25">
      <c r="A42" s="20" t="s">
        <v>42</v>
      </c>
      <c r="C42" s="2">
        <v>0</v>
      </c>
    </row>
    <row r="43" spans="1:3" x14ac:dyDescent="0.25">
      <c r="A43" s="19" t="s">
        <v>43</v>
      </c>
      <c r="C43" s="8">
        <f>SUM(C35:C42)</f>
        <v>36000</v>
      </c>
    </row>
    <row r="44" spans="1:3" ht="25.5" thickBot="1" x14ac:dyDescent="0.3">
      <c r="A44" s="18" t="s">
        <v>1</v>
      </c>
      <c r="B44" s="25"/>
      <c r="C44" s="1" t="s">
        <v>0</v>
      </c>
    </row>
    <row r="45" spans="1:3" ht="15.75" thickTop="1" x14ac:dyDescent="0.25">
      <c r="A45" s="19" t="s">
        <v>44</v>
      </c>
    </row>
    <row r="46" spans="1:3" x14ac:dyDescent="0.25">
      <c r="A46" s="20" t="s">
        <v>45</v>
      </c>
      <c r="C46" s="2">
        <v>0</v>
      </c>
    </row>
    <row r="47" spans="1:3" x14ac:dyDescent="0.25">
      <c r="A47" s="20" t="s">
        <v>46</v>
      </c>
      <c r="C47" s="2">
        <v>0</v>
      </c>
    </row>
    <row r="48" spans="1:3" x14ac:dyDescent="0.25">
      <c r="A48" s="20" t="s">
        <v>47</v>
      </c>
      <c r="C48" s="2">
        <v>0</v>
      </c>
    </row>
    <row r="49" spans="1:3" x14ac:dyDescent="0.25">
      <c r="A49" s="19" t="s">
        <v>48</v>
      </c>
      <c r="C49" s="9">
        <f>SUM(C46:C48)</f>
        <v>0</v>
      </c>
    </row>
    <row r="50" spans="1:3" x14ac:dyDescent="0.25">
      <c r="A50" s="19" t="s">
        <v>49</v>
      </c>
    </row>
    <row r="51" spans="1:3" x14ac:dyDescent="0.25">
      <c r="A51" s="20" t="s">
        <v>50</v>
      </c>
      <c r="C51" s="10">
        <v>5000</v>
      </c>
    </row>
    <row r="52" spans="1:3" x14ac:dyDescent="0.25">
      <c r="A52" s="19" t="s">
        <v>51</v>
      </c>
      <c r="C52" s="9">
        <f>C51</f>
        <v>5000</v>
      </c>
    </row>
    <row r="53" spans="1:3" x14ac:dyDescent="0.25">
      <c r="A53" s="19" t="s">
        <v>52</v>
      </c>
    </row>
    <row r="54" spans="1:3" x14ac:dyDescent="0.25">
      <c r="A54" s="20" t="s">
        <v>53</v>
      </c>
      <c r="C54" s="4">
        <v>0</v>
      </c>
    </row>
    <row r="55" spans="1:3" x14ac:dyDescent="0.25">
      <c r="A55" s="20" t="s">
        <v>54</v>
      </c>
      <c r="C55" s="4">
        <v>59000</v>
      </c>
    </row>
    <row r="56" spans="1:3" x14ac:dyDescent="0.25">
      <c r="A56" s="20" t="s">
        <v>55</v>
      </c>
      <c r="C56" s="4">
        <v>0</v>
      </c>
    </row>
    <row r="57" spans="1:3" x14ac:dyDescent="0.25">
      <c r="A57" s="20" t="s">
        <v>56</v>
      </c>
      <c r="C57" s="4">
        <v>4500</v>
      </c>
    </row>
    <row r="58" spans="1:3" x14ac:dyDescent="0.25">
      <c r="A58" s="19" t="s">
        <v>57</v>
      </c>
      <c r="C58" s="6">
        <f>SUM(C53:C57)</f>
        <v>63500</v>
      </c>
    </row>
    <row r="59" spans="1:3" x14ac:dyDescent="0.25">
      <c r="A59" s="19" t="s">
        <v>58</v>
      </c>
    </row>
    <row r="60" spans="1:3" x14ac:dyDescent="0.25">
      <c r="A60" s="20" t="s">
        <v>59</v>
      </c>
      <c r="C60" s="4">
        <v>12000</v>
      </c>
    </row>
    <row r="61" spans="1:3" ht="15.75" thickBot="1" x14ac:dyDescent="0.3">
      <c r="A61" s="19" t="s">
        <v>60</v>
      </c>
      <c r="C61" s="6">
        <f>C60</f>
        <v>12000</v>
      </c>
    </row>
    <row r="62" spans="1:3" ht="15.75" thickBot="1" x14ac:dyDescent="0.3">
      <c r="A62" s="19" t="s">
        <v>61</v>
      </c>
      <c r="C62" s="11">
        <f>C7+C15+C26+C33+C43+C49+C52+C58+C61</f>
        <v>1057752</v>
      </c>
    </row>
    <row r="63" spans="1:3" x14ac:dyDescent="0.25">
      <c r="A63" s="19" t="s">
        <v>62</v>
      </c>
    </row>
    <row r="64" spans="1:3" x14ac:dyDescent="0.25">
      <c r="A64" s="19" t="s">
        <v>63</v>
      </c>
    </row>
    <row r="65" spans="1:3" x14ac:dyDescent="0.25">
      <c r="A65" s="20" t="s">
        <v>64</v>
      </c>
      <c r="C65" s="2">
        <v>0</v>
      </c>
    </row>
    <row r="66" spans="1:3" x14ac:dyDescent="0.25">
      <c r="A66" s="20" t="s">
        <v>65</v>
      </c>
      <c r="C66" s="2">
        <v>2000</v>
      </c>
    </row>
    <row r="67" spans="1:3" x14ac:dyDescent="0.25">
      <c r="A67" s="20" t="s">
        <v>66</v>
      </c>
      <c r="C67" s="2">
        <v>0</v>
      </c>
    </row>
    <row r="68" spans="1:3" x14ac:dyDescent="0.25">
      <c r="A68" s="19" t="s">
        <v>67</v>
      </c>
      <c r="C68" s="3">
        <f t="shared" ref="C68" si="0">SUM(C64:C67)</f>
        <v>2000</v>
      </c>
    </row>
    <row r="69" spans="1:3" x14ac:dyDescent="0.25">
      <c r="A69" s="19" t="s">
        <v>68</v>
      </c>
    </row>
    <row r="70" spans="1:3" x14ac:dyDescent="0.25">
      <c r="A70" s="20" t="s">
        <v>69</v>
      </c>
      <c r="C70" s="4">
        <v>960</v>
      </c>
    </row>
    <row r="71" spans="1:3" x14ac:dyDescent="0.25">
      <c r="A71" s="20" t="s">
        <v>70</v>
      </c>
      <c r="C71" s="2">
        <v>0</v>
      </c>
    </row>
    <row r="72" spans="1:3" x14ac:dyDescent="0.25">
      <c r="A72" s="19" t="s">
        <v>71</v>
      </c>
      <c r="C72" s="3">
        <f>SUM(C70:C71)</f>
        <v>960</v>
      </c>
    </row>
    <row r="73" spans="1:3" x14ac:dyDescent="0.25">
      <c r="A73" s="19" t="s">
        <v>72</v>
      </c>
    </row>
    <row r="74" spans="1:3" x14ac:dyDescent="0.25">
      <c r="A74" s="20" t="s">
        <v>73</v>
      </c>
      <c r="C74" s="4">
        <v>0</v>
      </c>
    </row>
    <row r="75" spans="1:3" x14ac:dyDescent="0.25">
      <c r="A75" s="20" t="s">
        <v>74</v>
      </c>
      <c r="C75" s="2">
        <v>0</v>
      </c>
    </row>
    <row r="76" spans="1:3" x14ac:dyDescent="0.25">
      <c r="A76" s="20" t="s">
        <v>75</v>
      </c>
      <c r="C76" s="2">
        <v>0</v>
      </c>
    </row>
    <row r="77" spans="1:3" x14ac:dyDescent="0.25">
      <c r="A77" s="19" t="s">
        <v>76</v>
      </c>
      <c r="C77" s="3">
        <f>SUM(C74:C75)</f>
        <v>0</v>
      </c>
    </row>
    <row r="78" spans="1:3" x14ac:dyDescent="0.25">
      <c r="A78" s="19" t="s">
        <v>77</v>
      </c>
    </row>
    <row r="79" spans="1:3" x14ac:dyDescent="0.25">
      <c r="A79" s="20" t="s">
        <v>78</v>
      </c>
      <c r="C79" s="2">
        <v>0</v>
      </c>
    </row>
    <row r="80" spans="1:3" x14ac:dyDescent="0.25">
      <c r="A80" s="19" t="s">
        <v>79</v>
      </c>
      <c r="C80" s="3">
        <f>SUM(C79:C79)</f>
        <v>0</v>
      </c>
    </row>
    <row r="81" spans="1:3" ht="15.75" thickBot="1" x14ac:dyDescent="0.3">
      <c r="A81" s="19" t="s">
        <v>80</v>
      </c>
      <c r="C81" s="3">
        <f>C68+C72</f>
        <v>2960</v>
      </c>
    </row>
    <row r="82" spans="1:3" ht="16.5" thickTop="1" thickBot="1" x14ac:dyDescent="0.3">
      <c r="A82" s="19" t="s">
        <v>81</v>
      </c>
      <c r="C82" s="12">
        <f>C62+C81</f>
        <v>1060712</v>
      </c>
    </row>
    <row r="83" spans="1:3" ht="26.25" thickTop="1" thickBot="1" x14ac:dyDescent="0.3">
      <c r="A83" s="18" t="s">
        <v>1</v>
      </c>
      <c r="B83" s="25"/>
      <c r="C83" s="1" t="s">
        <v>0</v>
      </c>
    </row>
    <row r="84" spans="1:3" ht="15.75" thickTop="1" x14ac:dyDescent="0.25">
      <c r="A84" s="19" t="s">
        <v>82</v>
      </c>
    </row>
    <row r="85" spans="1:3" x14ac:dyDescent="0.25">
      <c r="A85" s="19" t="s">
        <v>3</v>
      </c>
    </row>
    <row r="86" spans="1:3" x14ac:dyDescent="0.25">
      <c r="A86" s="19" t="s">
        <v>83</v>
      </c>
    </row>
    <row r="87" spans="1:3" x14ac:dyDescent="0.25">
      <c r="A87" s="20" t="s">
        <v>84</v>
      </c>
      <c r="C87" s="2">
        <v>115380</v>
      </c>
    </row>
    <row r="88" spans="1:3" x14ac:dyDescent="0.25">
      <c r="A88" s="20" t="s">
        <v>85</v>
      </c>
      <c r="C88" s="2">
        <v>100000</v>
      </c>
    </row>
    <row r="89" spans="1:3" x14ac:dyDescent="0.25">
      <c r="A89" s="20" t="s">
        <v>86</v>
      </c>
      <c r="C89" s="4">
        <v>0</v>
      </c>
    </row>
    <row r="90" spans="1:3" x14ac:dyDescent="0.25">
      <c r="A90" s="20" t="s">
        <v>87</v>
      </c>
      <c r="C90" s="4">
        <v>0</v>
      </c>
    </row>
    <row r="91" spans="1:3" x14ac:dyDescent="0.25">
      <c r="A91" s="20" t="s">
        <v>88</v>
      </c>
      <c r="C91" s="4">
        <v>3614</v>
      </c>
    </row>
    <row r="92" spans="1:3" x14ac:dyDescent="0.25">
      <c r="A92" s="20" t="s">
        <v>89</v>
      </c>
      <c r="C92" s="2">
        <v>885</v>
      </c>
    </row>
    <row r="93" spans="1:3" x14ac:dyDescent="0.25">
      <c r="A93" s="20" t="s">
        <v>90</v>
      </c>
      <c r="C93" s="2">
        <v>1000</v>
      </c>
    </row>
    <row r="94" spans="1:3" x14ac:dyDescent="0.25">
      <c r="A94" s="20" t="s">
        <v>91</v>
      </c>
      <c r="C94" s="2">
        <v>8000</v>
      </c>
    </row>
    <row r="95" spans="1:3" x14ac:dyDescent="0.25">
      <c r="A95" s="20" t="s">
        <v>92</v>
      </c>
      <c r="C95" s="2">
        <v>4000</v>
      </c>
    </row>
    <row r="96" spans="1:3" x14ac:dyDescent="0.25">
      <c r="A96" s="20" t="s">
        <v>93</v>
      </c>
      <c r="C96" s="2">
        <v>0</v>
      </c>
    </row>
    <row r="97" spans="1:3" x14ac:dyDescent="0.25">
      <c r="A97" s="20" t="s">
        <v>94</v>
      </c>
      <c r="C97" s="2">
        <v>1000</v>
      </c>
    </row>
    <row r="98" spans="1:3" x14ac:dyDescent="0.25">
      <c r="A98" s="20" t="s">
        <v>95</v>
      </c>
      <c r="C98" s="2">
        <v>600</v>
      </c>
    </row>
    <row r="99" spans="1:3" x14ac:dyDescent="0.25">
      <c r="A99" s="20" t="s">
        <v>96</v>
      </c>
      <c r="C99" s="2">
        <v>600</v>
      </c>
    </row>
    <row r="100" spans="1:3" x14ac:dyDescent="0.25">
      <c r="A100" s="20" t="s">
        <v>97</v>
      </c>
      <c r="C100" s="4">
        <v>14232</v>
      </c>
    </row>
    <row r="101" spans="1:3" x14ac:dyDescent="0.25">
      <c r="A101" s="20" t="s">
        <v>98</v>
      </c>
      <c r="C101" s="2">
        <v>530</v>
      </c>
    </row>
    <row r="102" spans="1:3" x14ac:dyDescent="0.25">
      <c r="A102" s="20" t="s">
        <v>99</v>
      </c>
      <c r="C102" s="2">
        <v>2000</v>
      </c>
    </row>
    <row r="103" spans="1:3" x14ac:dyDescent="0.25">
      <c r="A103" s="20" t="s">
        <v>100</v>
      </c>
      <c r="C103" s="2">
        <f t="shared" ref="C103" si="1">C14+C22+C23</f>
        <v>1287</v>
      </c>
    </row>
    <row r="104" spans="1:3" x14ac:dyDescent="0.25">
      <c r="A104" s="20" t="s">
        <v>101</v>
      </c>
      <c r="C104" s="2">
        <v>2000</v>
      </c>
    </row>
    <row r="105" spans="1:3" x14ac:dyDescent="0.25">
      <c r="A105" s="20" t="s">
        <v>102</v>
      </c>
      <c r="C105" s="2">
        <v>3000</v>
      </c>
    </row>
    <row r="106" spans="1:3" x14ac:dyDescent="0.25">
      <c r="A106" s="20" t="s">
        <v>103</v>
      </c>
      <c r="C106" s="2">
        <v>1000</v>
      </c>
    </row>
    <row r="107" spans="1:3" x14ac:dyDescent="0.25">
      <c r="A107" s="20" t="s">
        <v>104</v>
      </c>
      <c r="C107" s="4">
        <v>800</v>
      </c>
    </row>
    <row r="108" spans="1:3" x14ac:dyDescent="0.25">
      <c r="A108" s="20" t="s">
        <v>105</v>
      </c>
      <c r="C108" s="2">
        <v>100</v>
      </c>
    </row>
    <row r="109" spans="1:3" x14ac:dyDescent="0.25">
      <c r="A109" s="20" t="s">
        <v>106</v>
      </c>
      <c r="C109" s="4">
        <v>10000</v>
      </c>
    </row>
    <row r="110" spans="1:3" x14ac:dyDescent="0.25">
      <c r="A110" s="20" t="s">
        <v>107</v>
      </c>
      <c r="C110" s="2">
        <v>200</v>
      </c>
    </row>
    <row r="111" spans="1:3" x14ac:dyDescent="0.25">
      <c r="A111" s="19" t="s">
        <v>108</v>
      </c>
      <c r="C111" s="3">
        <f>SUM(C87:C110)</f>
        <v>270228</v>
      </c>
    </row>
    <row r="112" spans="1:3" x14ac:dyDescent="0.25">
      <c r="A112" s="19" t="s">
        <v>109</v>
      </c>
    </row>
    <row r="113" spans="1:3" x14ac:dyDescent="0.25">
      <c r="A113" s="20" t="s">
        <v>110</v>
      </c>
      <c r="C113" s="2">
        <v>132600</v>
      </c>
    </row>
    <row r="114" spans="1:3" x14ac:dyDescent="0.25">
      <c r="A114" s="20" t="s">
        <v>111</v>
      </c>
      <c r="C114" s="2">
        <v>0</v>
      </c>
    </row>
    <row r="115" spans="1:3" x14ac:dyDescent="0.25">
      <c r="A115" s="20" t="s">
        <v>112</v>
      </c>
      <c r="C115" s="2">
        <v>5450</v>
      </c>
    </row>
    <row r="116" spans="1:3" x14ac:dyDescent="0.25">
      <c r="A116" s="20" t="s">
        <v>113</v>
      </c>
      <c r="C116" s="2">
        <v>0</v>
      </c>
    </row>
    <row r="117" spans="1:3" x14ac:dyDescent="0.25">
      <c r="A117" s="20" t="s">
        <v>114</v>
      </c>
      <c r="C117" s="2">
        <v>15945</v>
      </c>
    </row>
    <row r="118" spans="1:3" x14ac:dyDescent="0.25">
      <c r="A118" s="20" t="s">
        <v>115</v>
      </c>
      <c r="C118" s="2">
        <v>0</v>
      </c>
    </row>
    <row r="119" spans="1:3" x14ac:dyDescent="0.25">
      <c r="A119" s="20" t="s">
        <v>116</v>
      </c>
      <c r="C119" s="2">
        <v>23868</v>
      </c>
    </row>
    <row r="120" spans="1:3" x14ac:dyDescent="0.25">
      <c r="A120" s="20" t="s">
        <v>117</v>
      </c>
      <c r="C120" s="2">
        <v>2000</v>
      </c>
    </row>
    <row r="121" spans="1:3" x14ac:dyDescent="0.25">
      <c r="A121" s="20" t="s">
        <v>118</v>
      </c>
      <c r="C121" s="2">
        <v>7000</v>
      </c>
    </row>
    <row r="122" spans="1:3" x14ac:dyDescent="0.25">
      <c r="A122" s="20" t="s">
        <v>119</v>
      </c>
      <c r="C122" s="2">
        <v>7500</v>
      </c>
    </row>
    <row r="123" spans="1:3" x14ac:dyDescent="0.25">
      <c r="A123" s="20" t="s">
        <v>120</v>
      </c>
      <c r="C123" s="2">
        <v>5000</v>
      </c>
    </row>
    <row r="124" spans="1:3" x14ac:dyDescent="0.25">
      <c r="A124" s="20" t="s">
        <v>121</v>
      </c>
      <c r="C124" s="2">
        <v>19965</v>
      </c>
    </row>
    <row r="125" spans="1:3" x14ac:dyDescent="0.25">
      <c r="A125" s="20" t="s">
        <v>122</v>
      </c>
      <c r="C125" s="4">
        <v>0</v>
      </c>
    </row>
    <row r="126" spans="1:3" ht="25.5" thickBot="1" x14ac:dyDescent="0.3">
      <c r="A126" s="18" t="s">
        <v>1</v>
      </c>
      <c r="B126" s="25"/>
      <c r="C126" s="1" t="s">
        <v>0</v>
      </c>
    </row>
    <row r="127" spans="1:3" ht="15.75" thickTop="1" x14ac:dyDescent="0.25">
      <c r="A127" s="20" t="s">
        <v>123</v>
      </c>
      <c r="C127" s="4">
        <v>1500</v>
      </c>
    </row>
    <row r="128" spans="1:3" x14ac:dyDescent="0.25">
      <c r="A128" s="20" t="s">
        <v>124</v>
      </c>
      <c r="C128" s="2">
        <v>2000</v>
      </c>
    </row>
    <row r="129" spans="1:3" x14ac:dyDescent="0.25">
      <c r="A129" s="20" t="s">
        <v>125</v>
      </c>
      <c r="C129" s="2">
        <v>7057</v>
      </c>
    </row>
    <row r="130" spans="1:3" x14ac:dyDescent="0.25">
      <c r="A130" s="20" t="s">
        <v>126</v>
      </c>
      <c r="C130" s="2">
        <v>5000</v>
      </c>
    </row>
    <row r="131" spans="1:3" x14ac:dyDescent="0.25">
      <c r="A131" s="20" t="s">
        <v>127</v>
      </c>
      <c r="C131" s="2">
        <v>2000</v>
      </c>
    </row>
    <row r="132" spans="1:3" x14ac:dyDescent="0.25">
      <c r="A132" s="20" t="s">
        <v>128</v>
      </c>
      <c r="C132" s="2">
        <v>2000</v>
      </c>
    </row>
    <row r="133" spans="1:3" x14ac:dyDescent="0.25">
      <c r="A133" s="20" t="s">
        <v>129</v>
      </c>
      <c r="C133" s="2">
        <v>200</v>
      </c>
    </row>
    <row r="134" spans="1:3" x14ac:dyDescent="0.25">
      <c r="A134" s="19" t="s">
        <v>130</v>
      </c>
      <c r="C134" s="3">
        <f>SUM(C113:C133)</f>
        <v>239085</v>
      </c>
    </row>
    <row r="135" spans="1:3" x14ac:dyDescent="0.25">
      <c r="A135" s="19" t="s">
        <v>131</v>
      </c>
    </row>
    <row r="136" spans="1:3" x14ac:dyDescent="0.25">
      <c r="A136" s="20" t="s">
        <v>132</v>
      </c>
      <c r="C136" s="2">
        <v>10000</v>
      </c>
    </row>
    <row r="137" spans="1:3" x14ac:dyDescent="0.25">
      <c r="A137" s="19" t="s">
        <v>133</v>
      </c>
      <c r="C137" s="3">
        <f>SUM(C136:C136)</f>
        <v>10000</v>
      </c>
    </row>
    <row r="138" spans="1:3" x14ac:dyDescent="0.25">
      <c r="A138" s="19" t="s">
        <v>134</v>
      </c>
    </row>
    <row r="139" spans="1:3" x14ac:dyDescent="0.25">
      <c r="A139" s="20" t="s">
        <v>135</v>
      </c>
      <c r="C139" s="2">
        <v>6790</v>
      </c>
    </row>
    <row r="140" spans="1:3" x14ac:dyDescent="0.25">
      <c r="A140" s="20" t="s">
        <v>136</v>
      </c>
      <c r="C140" s="2">
        <v>1222</v>
      </c>
    </row>
    <row r="141" spans="1:3" x14ac:dyDescent="0.25">
      <c r="A141" s="20" t="s">
        <v>137</v>
      </c>
      <c r="C141" s="2">
        <v>3000</v>
      </c>
    </row>
    <row r="142" spans="1:3" x14ac:dyDescent="0.25">
      <c r="A142" s="19" t="s">
        <v>138</v>
      </c>
      <c r="C142" s="3">
        <f>SUM(C139:C141)</f>
        <v>11012</v>
      </c>
    </row>
    <row r="143" spans="1:3" x14ac:dyDescent="0.25">
      <c r="A143" s="19" t="s">
        <v>139</v>
      </c>
    </row>
    <row r="144" spans="1:3" x14ac:dyDescent="0.25">
      <c r="A144" s="20" t="s">
        <v>140</v>
      </c>
      <c r="C144" s="2">
        <v>65280</v>
      </c>
    </row>
    <row r="145" spans="1:3" x14ac:dyDescent="0.25">
      <c r="A145" s="20" t="s">
        <v>141</v>
      </c>
      <c r="C145" s="2">
        <v>0</v>
      </c>
    </row>
    <row r="146" spans="1:3" x14ac:dyDescent="0.25">
      <c r="A146" s="20" t="s">
        <v>142</v>
      </c>
      <c r="C146" s="2">
        <v>2700</v>
      </c>
    </row>
    <row r="147" spans="1:3" x14ac:dyDescent="0.25">
      <c r="A147" s="20" t="s">
        <v>143</v>
      </c>
      <c r="C147" s="2">
        <v>0</v>
      </c>
    </row>
    <row r="148" spans="1:3" x14ac:dyDescent="0.25">
      <c r="A148" s="20" t="s">
        <v>144</v>
      </c>
      <c r="C148" s="2">
        <v>9119</v>
      </c>
    </row>
    <row r="149" spans="1:3" x14ac:dyDescent="0.25">
      <c r="A149" s="20" t="s">
        <v>145</v>
      </c>
      <c r="C149" s="2">
        <v>0</v>
      </c>
    </row>
    <row r="150" spans="1:3" x14ac:dyDescent="0.25">
      <c r="A150" s="20" t="s">
        <v>146</v>
      </c>
      <c r="C150" s="2">
        <v>5875</v>
      </c>
    </row>
    <row r="151" spans="1:3" x14ac:dyDescent="0.25">
      <c r="A151" s="20" t="s">
        <v>147</v>
      </c>
      <c r="C151" s="2">
        <v>4994</v>
      </c>
    </row>
    <row r="152" spans="1:3" x14ac:dyDescent="0.25">
      <c r="A152" s="20" t="s">
        <v>148</v>
      </c>
      <c r="C152" s="2">
        <v>0</v>
      </c>
    </row>
    <row r="153" spans="1:3" x14ac:dyDescent="0.25">
      <c r="A153" s="20" t="s">
        <v>149</v>
      </c>
      <c r="C153" s="2">
        <v>13000</v>
      </c>
    </row>
    <row r="154" spans="1:3" x14ac:dyDescent="0.25">
      <c r="A154" s="20" t="s">
        <v>150</v>
      </c>
      <c r="C154" s="2">
        <v>2000</v>
      </c>
    </row>
    <row r="155" spans="1:3" x14ac:dyDescent="0.25">
      <c r="A155" s="20" t="s">
        <v>151</v>
      </c>
      <c r="C155" s="2">
        <v>8000</v>
      </c>
    </row>
    <row r="156" spans="1:3" x14ac:dyDescent="0.25">
      <c r="A156" s="20" t="s">
        <v>152</v>
      </c>
      <c r="C156" s="2">
        <v>200</v>
      </c>
    </row>
    <row r="157" spans="1:3" x14ac:dyDescent="0.25">
      <c r="A157" s="19" t="s">
        <v>153</v>
      </c>
      <c r="C157" s="3">
        <f>SUM(C144:C156)</f>
        <v>111168</v>
      </c>
    </row>
    <row r="158" spans="1:3" x14ac:dyDescent="0.25">
      <c r="A158" s="19" t="s">
        <v>154</v>
      </c>
    </row>
    <row r="159" spans="1:3" x14ac:dyDescent="0.25">
      <c r="A159" s="20" t="s">
        <v>155</v>
      </c>
      <c r="C159" s="2">
        <v>1298</v>
      </c>
    </row>
    <row r="160" spans="1:3" x14ac:dyDescent="0.25">
      <c r="A160" s="20" t="s">
        <v>156</v>
      </c>
      <c r="C160" s="2">
        <v>234</v>
      </c>
    </row>
    <row r="161" spans="1:3" x14ac:dyDescent="0.25">
      <c r="A161" s="20" t="s">
        <v>157</v>
      </c>
      <c r="C161" s="2">
        <v>2000</v>
      </c>
    </row>
    <row r="162" spans="1:3" x14ac:dyDescent="0.25">
      <c r="A162" s="19" t="s">
        <v>158</v>
      </c>
      <c r="C162" s="3">
        <f>SUM(C159:C161)</f>
        <v>3532</v>
      </c>
    </row>
    <row r="163" spans="1:3" x14ac:dyDescent="0.25">
      <c r="A163" s="19" t="s">
        <v>159</v>
      </c>
    </row>
    <row r="164" spans="1:3" x14ac:dyDescent="0.25">
      <c r="A164" s="20" t="s">
        <v>160</v>
      </c>
      <c r="C164" s="2">
        <v>3000</v>
      </c>
    </row>
    <row r="165" spans="1:3" x14ac:dyDescent="0.25">
      <c r="A165" s="19" t="s">
        <v>161</v>
      </c>
      <c r="C165" s="3">
        <f>C164</f>
        <v>3000</v>
      </c>
    </row>
    <row r="166" spans="1:3" x14ac:dyDescent="0.25">
      <c r="A166" s="19" t="s">
        <v>162</v>
      </c>
    </row>
    <row r="167" spans="1:3" x14ac:dyDescent="0.25">
      <c r="A167" s="20" t="s">
        <v>163</v>
      </c>
      <c r="C167" s="2">
        <v>1200</v>
      </c>
    </row>
    <row r="168" spans="1:3" ht="25.5" thickBot="1" x14ac:dyDescent="0.3">
      <c r="A168" s="18" t="s">
        <v>1</v>
      </c>
      <c r="B168" s="25"/>
      <c r="C168" s="1" t="s">
        <v>0</v>
      </c>
    </row>
    <row r="169" spans="1:3" ht="15.75" thickTop="1" x14ac:dyDescent="0.25">
      <c r="A169" s="19" t="s">
        <v>164</v>
      </c>
      <c r="C169" s="3">
        <f>C167</f>
        <v>1200</v>
      </c>
    </row>
    <row r="170" spans="1:3" x14ac:dyDescent="0.25">
      <c r="A170" s="22" t="s">
        <v>165</v>
      </c>
      <c r="C170" s="13"/>
    </row>
    <row r="171" spans="1:3" x14ac:dyDescent="0.25">
      <c r="A171" s="23" t="s">
        <v>166</v>
      </c>
      <c r="C171" s="2">
        <v>6856</v>
      </c>
    </row>
    <row r="172" spans="1:3" x14ac:dyDescent="0.25">
      <c r="A172" s="23" t="s">
        <v>167</v>
      </c>
      <c r="C172" s="2">
        <v>1234</v>
      </c>
    </row>
    <row r="173" spans="1:3" x14ac:dyDescent="0.25">
      <c r="A173" s="23" t="s">
        <v>168</v>
      </c>
      <c r="C173" s="2">
        <v>4000</v>
      </c>
    </row>
    <row r="174" spans="1:3" x14ac:dyDescent="0.25">
      <c r="A174" s="22" t="s">
        <v>169</v>
      </c>
      <c r="C174" s="3">
        <f>SUM(C171:C173)</f>
        <v>12090</v>
      </c>
    </row>
    <row r="175" spans="1:3" x14ac:dyDescent="0.25">
      <c r="A175" s="19" t="s">
        <v>170</v>
      </c>
    </row>
    <row r="176" spans="1:3" x14ac:dyDescent="0.25">
      <c r="A176" s="21" t="s">
        <v>171</v>
      </c>
      <c r="C176" s="14">
        <v>39270</v>
      </c>
    </row>
    <row r="177" spans="1:3" x14ac:dyDescent="0.25">
      <c r="A177" s="21" t="s">
        <v>172</v>
      </c>
      <c r="C177" s="14">
        <v>7572</v>
      </c>
    </row>
    <row r="178" spans="1:3" x14ac:dyDescent="0.25">
      <c r="A178" s="21" t="s">
        <v>173</v>
      </c>
      <c r="C178" s="14">
        <v>1101</v>
      </c>
    </row>
    <row r="179" spans="1:3" x14ac:dyDescent="0.25">
      <c r="A179" s="21" t="s">
        <v>174</v>
      </c>
      <c r="C179" s="14">
        <v>3004</v>
      </c>
    </row>
    <row r="180" spans="1:3" x14ac:dyDescent="0.25">
      <c r="A180" s="21" t="s">
        <v>175</v>
      </c>
      <c r="C180" s="14">
        <v>3534</v>
      </c>
    </row>
    <row r="181" spans="1:3" x14ac:dyDescent="0.25">
      <c r="A181" s="20" t="s">
        <v>176</v>
      </c>
      <c r="C181" s="2">
        <v>10000</v>
      </c>
    </row>
    <row r="182" spans="1:3" x14ac:dyDescent="0.25">
      <c r="A182" s="20" t="s">
        <v>177</v>
      </c>
      <c r="C182" s="2">
        <v>5000</v>
      </c>
    </row>
    <row r="183" spans="1:3" x14ac:dyDescent="0.25">
      <c r="A183" s="20" t="s">
        <v>178</v>
      </c>
      <c r="C183" s="2">
        <v>2000</v>
      </c>
    </row>
    <row r="184" spans="1:3" x14ac:dyDescent="0.25">
      <c r="A184" s="20" t="s">
        <v>179</v>
      </c>
      <c r="C184" s="2">
        <v>0</v>
      </c>
    </row>
    <row r="185" spans="1:3" x14ac:dyDescent="0.25">
      <c r="A185" s="19" t="s">
        <v>180</v>
      </c>
      <c r="C185" s="3">
        <f>SUM(C176:C184)</f>
        <v>71481</v>
      </c>
    </row>
    <row r="186" spans="1:3" x14ac:dyDescent="0.25">
      <c r="A186" s="19" t="s">
        <v>181</v>
      </c>
    </row>
    <row r="187" spans="1:3" x14ac:dyDescent="0.25">
      <c r="A187" s="20" t="s">
        <v>182</v>
      </c>
      <c r="C187" s="2">
        <v>99229</v>
      </c>
    </row>
    <row r="188" spans="1:3" x14ac:dyDescent="0.25">
      <c r="A188" s="20" t="s">
        <v>183</v>
      </c>
      <c r="C188" s="2">
        <v>0</v>
      </c>
    </row>
    <row r="189" spans="1:3" x14ac:dyDescent="0.25">
      <c r="A189" s="20" t="s">
        <v>184</v>
      </c>
      <c r="C189" s="2">
        <v>8136</v>
      </c>
    </row>
    <row r="190" spans="1:3" x14ac:dyDescent="0.25">
      <c r="A190" s="20" t="s">
        <v>185</v>
      </c>
      <c r="C190" s="2">
        <v>11404</v>
      </c>
    </row>
    <row r="191" spans="1:3" x14ac:dyDescent="0.25">
      <c r="A191" s="20" t="s">
        <v>186</v>
      </c>
      <c r="C191" s="2">
        <v>0</v>
      </c>
    </row>
    <row r="192" spans="1:3" x14ac:dyDescent="0.25">
      <c r="A192" s="20" t="s">
        <v>187</v>
      </c>
      <c r="C192" s="2">
        <v>8931</v>
      </c>
    </row>
    <row r="193" spans="1:3" x14ac:dyDescent="0.25">
      <c r="A193" s="20" t="s">
        <v>188</v>
      </c>
      <c r="C193" s="2">
        <v>7591</v>
      </c>
    </row>
    <row r="194" spans="1:3" x14ac:dyDescent="0.25">
      <c r="A194" s="20" t="s">
        <v>189</v>
      </c>
      <c r="C194" s="2">
        <v>1700</v>
      </c>
    </row>
    <row r="195" spans="1:3" x14ac:dyDescent="0.25">
      <c r="A195" s="20" t="s">
        <v>190</v>
      </c>
      <c r="C195" s="2">
        <v>160</v>
      </c>
    </row>
    <row r="196" spans="1:3" x14ac:dyDescent="0.25">
      <c r="A196" s="20" t="s">
        <v>191</v>
      </c>
      <c r="C196" s="2">
        <v>2500</v>
      </c>
    </row>
    <row r="197" spans="1:3" x14ac:dyDescent="0.25">
      <c r="A197" s="20" t="s">
        <v>192</v>
      </c>
      <c r="C197" s="2">
        <v>1500</v>
      </c>
    </row>
    <row r="198" spans="1:3" x14ac:dyDescent="0.25">
      <c r="A198" s="20" t="s">
        <v>193</v>
      </c>
      <c r="C198" s="4">
        <v>1206</v>
      </c>
    </row>
    <row r="199" spans="1:3" x14ac:dyDescent="0.25">
      <c r="A199" s="20" t="s">
        <v>194</v>
      </c>
      <c r="C199" s="2">
        <v>200</v>
      </c>
    </row>
    <row r="200" spans="1:3" x14ac:dyDescent="0.25">
      <c r="A200" s="19" t="s">
        <v>195</v>
      </c>
      <c r="C200" s="3">
        <f>SUM(C187:C199)</f>
        <v>142557</v>
      </c>
    </row>
    <row r="201" spans="1:3" x14ac:dyDescent="0.25">
      <c r="A201" s="19" t="s">
        <v>196</v>
      </c>
    </row>
    <row r="202" spans="1:3" x14ac:dyDescent="0.25">
      <c r="A202" s="20" t="s">
        <v>197</v>
      </c>
      <c r="C202" s="2">
        <v>8500</v>
      </c>
    </row>
    <row r="203" spans="1:3" x14ac:dyDescent="0.25">
      <c r="A203" s="20" t="s">
        <v>198</v>
      </c>
      <c r="C203" s="2">
        <v>7000</v>
      </c>
    </row>
    <row r="204" spans="1:3" x14ac:dyDescent="0.25">
      <c r="A204" s="20" t="s">
        <v>199</v>
      </c>
      <c r="C204" s="2">
        <v>300</v>
      </c>
    </row>
    <row r="205" spans="1:3" x14ac:dyDescent="0.25">
      <c r="A205" s="20" t="s">
        <v>200</v>
      </c>
      <c r="C205" s="2">
        <v>1136</v>
      </c>
    </row>
    <row r="206" spans="1:3" x14ac:dyDescent="0.25">
      <c r="A206" s="20" t="s">
        <v>201</v>
      </c>
      <c r="C206" s="2">
        <v>4284</v>
      </c>
    </row>
    <row r="207" spans="1:3" x14ac:dyDescent="0.25">
      <c r="A207" s="20" t="s">
        <v>202</v>
      </c>
      <c r="C207" s="2">
        <v>3200</v>
      </c>
    </row>
    <row r="208" spans="1:3" x14ac:dyDescent="0.25">
      <c r="A208" s="20" t="s">
        <v>203</v>
      </c>
      <c r="C208" s="2">
        <v>500</v>
      </c>
    </row>
    <row r="209" spans="1:3" x14ac:dyDescent="0.25">
      <c r="A209" s="19" t="s">
        <v>204</v>
      </c>
      <c r="C209" s="15">
        <f>SUM(C202:C208)</f>
        <v>24920</v>
      </c>
    </row>
    <row r="210" spans="1:3" x14ac:dyDescent="0.25">
      <c r="A210" s="19" t="s">
        <v>205</v>
      </c>
    </row>
    <row r="211" spans="1:3" ht="25.5" thickBot="1" x14ac:dyDescent="0.3">
      <c r="A211" s="18" t="s">
        <v>1</v>
      </c>
      <c r="B211" s="25"/>
      <c r="C211" s="1" t="s">
        <v>0</v>
      </c>
    </row>
    <row r="212" spans="1:3" ht="15.75" thickTop="1" x14ac:dyDescent="0.25">
      <c r="A212" s="20" t="s">
        <v>206</v>
      </c>
      <c r="C212" s="2">
        <v>8500</v>
      </c>
    </row>
    <row r="213" spans="1:3" x14ac:dyDescent="0.25">
      <c r="A213" s="20" t="s">
        <v>207</v>
      </c>
      <c r="C213" s="2">
        <v>11000</v>
      </c>
    </row>
    <row r="214" spans="1:3" x14ac:dyDescent="0.25">
      <c r="A214" s="20" t="s">
        <v>208</v>
      </c>
      <c r="C214" s="2">
        <v>5000</v>
      </c>
    </row>
    <row r="215" spans="1:3" x14ac:dyDescent="0.25">
      <c r="A215" s="20" t="s">
        <v>209</v>
      </c>
      <c r="C215" s="2">
        <v>5000</v>
      </c>
    </row>
    <row r="216" spans="1:3" x14ac:dyDescent="0.25">
      <c r="A216" s="20" t="s">
        <v>210</v>
      </c>
      <c r="C216" s="2">
        <v>5100</v>
      </c>
    </row>
    <row r="217" spans="1:3" x14ac:dyDescent="0.25">
      <c r="A217" s="20" t="s">
        <v>211</v>
      </c>
      <c r="C217" s="2">
        <v>2000</v>
      </c>
    </row>
    <row r="218" spans="1:3" x14ac:dyDescent="0.25">
      <c r="A218" s="20" t="s">
        <v>212</v>
      </c>
      <c r="C218" s="2">
        <v>2000</v>
      </c>
    </row>
    <row r="219" spans="1:3" x14ac:dyDescent="0.25">
      <c r="A219" s="20" t="s">
        <v>213</v>
      </c>
      <c r="C219" s="2">
        <v>3500</v>
      </c>
    </row>
    <row r="220" spans="1:3" x14ac:dyDescent="0.25">
      <c r="A220" s="20" t="s">
        <v>214</v>
      </c>
      <c r="C220" s="2">
        <v>4000</v>
      </c>
    </row>
    <row r="221" spans="1:3" x14ac:dyDescent="0.25">
      <c r="A221" s="20" t="s">
        <v>215</v>
      </c>
      <c r="C221" s="2">
        <v>1000</v>
      </c>
    </row>
    <row r="222" spans="1:3" x14ac:dyDescent="0.25">
      <c r="A222" s="20" t="s">
        <v>216</v>
      </c>
      <c r="C222" s="2">
        <v>200</v>
      </c>
    </row>
    <row r="223" spans="1:3" x14ac:dyDescent="0.25">
      <c r="A223" s="19" t="s">
        <v>217</v>
      </c>
      <c r="C223" s="3">
        <f>SUM(C212:C222)</f>
        <v>47300</v>
      </c>
    </row>
    <row r="224" spans="1:3" x14ac:dyDescent="0.25">
      <c r="A224" s="19" t="s">
        <v>218</v>
      </c>
    </row>
    <row r="225" spans="1:3" x14ac:dyDescent="0.25">
      <c r="A225" s="20" t="s">
        <v>219</v>
      </c>
      <c r="C225" s="2">
        <v>0</v>
      </c>
    </row>
    <row r="226" spans="1:3" x14ac:dyDescent="0.25">
      <c r="A226" s="20" t="s">
        <v>220</v>
      </c>
      <c r="C226" s="2">
        <v>0</v>
      </c>
    </row>
    <row r="227" spans="1:3" x14ac:dyDescent="0.25">
      <c r="A227" s="20" t="s">
        <v>221</v>
      </c>
      <c r="C227" s="2">
        <v>8000</v>
      </c>
    </row>
    <row r="228" spans="1:3" x14ac:dyDescent="0.25">
      <c r="A228" s="20" t="s">
        <v>222</v>
      </c>
      <c r="C228" s="4">
        <v>3545</v>
      </c>
    </row>
    <row r="229" spans="1:3" x14ac:dyDescent="0.25">
      <c r="A229" s="20" t="s">
        <v>223</v>
      </c>
      <c r="C229" s="2">
        <v>200</v>
      </c>
    </row>
    <row r="230" spans="1:3" x14ac:dyDescent="0.25">
      <c r="A230" s="20" t="s">
        <v>224</v>
      </c>
      <c r="C230" s="2">
        <v>0</v>
      </c>
    </row>
    <row r="231" spans="1:3" x14ac:dyDescent="0.25">
      <c r="A231" s="19" t="s">
        <v>225</v>
      </c>
      <c r="C231" s="3">
        <f>SUM(C225:C230)</f>
        <v>11745</v>
      </c>
    </row>
    <row r="232" spans="1:3" x14ac:dyDescent="0.25">
      <c r="A232" s="19" t="s">
        <v>226</v>
      </c>
    </row>
    <row r="233" spans="1:3" x14ac:dyDescent="0.25">
      <c r="A233" s="20" t="s">
        <v>227</v>
      </c>
      <c r="C233" s="4">
        <v>911</v>
      </c>
    </row>
    <row r="234" spans="1:3" x14ac:dyDescent="0.25">
      <c r="A234" s="20" t="s">
        <v>228</v>
      </c>
      <c r="C234" s="4">
        <v>8478</v>
      </c>
    </row>
    <row r="235" spans="1:3" x14ac:dyDescent="0.25">
      <c r="A235" s="20" t="s">
        <v>229</v>
      </c>
      <c r="C235" s="4">
        <v>1976</v>
      </c>
    </row>
    <row r="236" spans="1:3" x14ac:dyDescent="0.25">
      <c r="A236" s="20" t="s">
        <v>230</v>
      </c>
      <c r="C236" s="4">
        <v>592</v>
      </c>
    </row>
    <row r="237" spans="1:3" x14ac:dyDescent="0.25">
      <c r="A237" s="20" t="s">
        <v>231</v>
      </c>
      <c r="C237" s="4">
        <v>2143</v>
      </c>
    </row>
    <row r="238" spans="1:3" x14ac:dyDescent="0.25">
      <c r="A238" s="19" t="s">
        <v>232</v>
      </c>
      <c r="C238" s="6">
        <f>SUM(C233:C237)</f>
        <v>14100</v>
      </c>
    </row>
    <row r="239" spans="1:3" x14ac:dyDescent="0.25">
      <c r="A239" s="19" t="s">
        <v>233</v>
      </c>
    </row>
    <row r="240" spans="1:3" x14ac:dyDescent="0.25">
      <c r="A240" s="20" t="s">
        <v>234</v>
      </c>
      <c r="C240" s="2">
        <v>5000</v>
      </c>
    </row>
    <row r="241" spans="1:3" x14ac:dyDescent="0.25">
      <c r="A241" s="19" t="s">
        <v>235</v>
      </c>
      <c r="C241" s="3">
        <f>C240</f>
        <v>5000</v>
      </c>
    </row>
    <row r="242" spans="1:3" x14ac:dyDescent="0.25">
      <c r="A242" s="19" t="s">
        <v>236</v>
      </c>
      <c r="C242" s="3"/>
    </row>
    <row r="243" spans="1:3" x14ac:dyDescent="0.25">
      <c r="A243" s="20" t="s">
        <v>237</v>
      </c>
      <c r="C243" s="4">
        <v>5000</v>
      </c>
    </row>
    <row r="244" spans="1:3" x14ac:dyDescent="0.25">
      <c r="A244" s="20" t="s">
        <v>238</v>
      </c>
      <c r="C244" s="4">
        <v>310</v>
      </c>
    </row>
    <row r="245" spans="1:3" x14ac:dyDescent="0.25">
      <c r="A245" s="20" t="s">
        <v>239</v>
      </c>
      <c r="C245" s="4">
        <v>20000</v>
      </c>
    </row>
    <row r="246" spans="1:3" x14ac:dyDescent="0.25">
      <c r="A246" s="20" t="s">
        <v>240</v>
      </c>
      <c r="C246" s="4">
        <v>0</v>
      </c>
    </row>
    <row r="247" spans="1:3" x14ac:dyDescent="0.25">
      <c r="A247" s="20" t="s">
        <v>241</v>
      </c>
      <c r="C247" s="4">
        <v>0</v>
      </c>
    </row>
    <row r="248" spans="1:3" x14ac:dyDescent="0.25">
      <c r="A248" s="20" t="s">
        <v>242</v>
      </c>
      <c r="C248" s="4">
        <v>0</v>
      </c>
    </row>
    <row r="249" spans="1:3" x14ac:dyDescent="0.25">
      <c r="A249" s="20" t="s">
        <v>243</v>
      </c>
      <c r="C249" s="16">
        <v>5000</v>
      </c>
    </row>
    <row r="250" spans="1:3" x14ac:dyDescent="0.25">
      <c r="A250" s="20" t="s">
        <v>244</v>
      </c>
      <c r="C250" s="4">
        <v>0</v>
      </c>
    </row>
    <row r="251" spans="1:3" x14ac:dyDescent="0.25">
      <c r="A251" s="20" t="s">
        <v>245</v>
      </c>
      <c r="C251" s="17">
        <v>8400</v>
      </c>
    </row>
    <row r="252" spans="1:3" x14ac:dyDescent="0.25">
      <c r="A252" s="20" t="s">
        <v>246</v>
      </c>
      <c r="C252" s="17">
        <v>1600</v>
      </c>
    </row>
    <row r="253" spans="1:3" x14ac:dyDescent="0.25">
      <c r="A253" s="20" t="s">
        <v>247</v>
      </c>
      <c r="C253" s="4">
        <v>6000</v>
      </c>
    </row>
    <row r="254" spans="1:3" ht="25.5" thickBot="1" x14ac:dyDescent="0.3">
      <c r="A254" s="18" t="s">
        <v>1</v>
      </c>
      <c r="B254" s="25"/>
      <c r="C254" s="1" t="s">
        <v>0</v>
      </c>
    </row>
    <row r="255" spans="1:3" ht="15.75" thickTop="1" x14ac:dyDescent="0.25">
      <c r="A255" s="20" t="s">
        <v>248</v>
      </c>
      <c r="C255" s="4">
        <v>0</v>
      </c>
    </row>
    <row r="256" spans="1:3" x14ac:dyDescent="0.25">
      <c r="A256" s="20" t="s">
        <v>249</v>
      </c>
      <c r="C256" s="4">
        <v>6000</v>
      </c>
    </row>
    <row r="257" spans="1:3" x14ac:dyDescent="0.25">
      <c r="A257" s="20" t="s">
        <v>250</v>
      </c>
      <c r="C257" s="4">
        <v>2000</v>
      </c>
    </row>
    <row r="258" spans="1:3" x14ac:dyDescent="0.25">
      <c r="A258" s="20" t="s">
        <v>251</v>
      </c>
      <c r="C258" s="4">
        <v>6794</v>
      </c>
    </row>
    <row r="259" spans="1:3" x14ac:dyDescent="0.25">
      <c r="A259" s="19" t="s">
        <v>252</v>
      </c>
      <c r="C259" s="6">
        <f>SUM(C243:C257)</f>
        <v>54310</v>
      </c>
    </row>
    <row r="260" spans="1:3" x14ac:dyDescent="0.25">
      <c r="A260" s="19" t="s">
        <v>253</v>
      </c>
    </row>
    <row r="261" spans="1:3" x14ac:dyDescent="0.25">
      <c r="A261" s="20" t="s">
        <v>254</v>
      </c>
      <c r="C261" s="4">
        <v>0</v>
      </c>
    </row>
    <row r="262" spans="1:3" ht="15.75" thickBot="1" x14ac:dyDescent="0.3">
      <c r="A262" s="19" t="s">
        <v>255</v>
      </c>
      <c r="C262" s="6">
        <f>SUM(C261:C261)</f>
        <v>0</v>
      </c>
    </row>
    <row r="263" spans="1:3" ht="15.75" thickBot="1" x14ac:dyDescent="0.3">
      <c r="A263" s="19" t="s">
        <v>61</v>
      </c>
      <c r="C263" s="11">
        <f>C111+C134+C137+C142+C157+C162+C165+C169+C174+C185+C200+C209+C223+C231+C238+C241+C259+C262</f>
        <v>1032728</v>
      </c>
    </row>
    <row r="264" spans="1:3" x14ac:dyDescent="0.25">
      <c r="A264" s="19" t="s">
        <v>256</v>
      </c>
    </row>
    <row r="265" spans="1:3" x14ac:dyDescent="0.25">
      <c r="A265" s="19" t="s">
        <v>257</v>
      </c>
    </row>
    <row r="266" spans="1:3" x14ac:dyDescent="0.25">
      <c r="A266" s="20" t="s">
        <v>258</v>
      </c>
      <c r="C266" s="2">
        <v>50000</v>
      </c>
    </row>
    <row r="267" spans="1:3" x14ac:dyDescent="0.25">
      <c r="A267" s="20" t="s">
        <v>259</v>
      </c>
      <c r="C267" s="2">
        <v>0</v>
      </c>
    </row>
    <row r="268" spans="1:3" x14ac:dyDescent="0.25">
      <c r="A268" s="20" t="s">
        <v>260</v>
      </c>
      <c r="C268" s="2">
        <v>100</v>
      </c>
    </row>
    <row r="269" spans="1:3" x14ac:dyDescent="0.25">
      <c r="A269" s="19" t="s">
        <v>261</v>
      </c>
      <c r="C269" s="3">
        <f>SUM(C266:C268)</f>
        <v>50100</v>
      </c>
    </row>
    <row r="270" spans="1:3" x14ac:dyDescent="0.25">
      <c r="A270" s="19" t="s">
        <v>262</v>
      </c>
    </row>
    <row r="271" spans="1:3" x14ac:dyDescent="0.25">
      <c r="A271" s="20" t="s">
        <v>263</v>
      </c>
      <c r="C271" s="2">
        <v>5000</v>
      </c>
    </row>
    <row r="272" spans="1:3" x14ac:dyDescent="0.25">
      <c r="A272" s="19" t="s">
        <v>264</v>
      </c>
      <c r="C272" s="3">
        <f>SUM(C271)</f>
        <v>5000</v>
      </c>
    </row>
    <row r="273" spans="1:3" ht="15.75" thickBot="1" x14ac:dyDescent="0.3">
      <c r="A273" s="19" t="s">
        <v>265</v>
      </c>
      <c r="C273" s="3">
        <f>C269+C272</f>
        <v>55100</v>
      </c>
    </row>
    <row r="274" spans="1:3" ht="16.5" thickTop="1" thickBot="1" x14ac:dyDescent="0.3">
      <c r="A274" s="19" t="s">
        <v>266</v>
      </c>
      <c r="C274" s="12">
        <f>C263+C273</f>
        <v>1087828</v>
      </c>
    </row>
    <row r="275" spans="1:3" ht="15.75" thickTop="1" x14ac:dyDescent="0.25">
      <c r="A275" s="24" t="s">
        <v>267</v>
      </c>
    </row>
    <row r="276" spans="1:3" x14ac:dyDescent="0.25">
      <c r="A276" s="24" t="s">
        <v>268</v>
      </c>
      <c r="C276" s="9">
        <f>C62-C263</f>
        <v>25024</v>
      </c>
    </row>
    <row r="277" spans="1:3" x14ac:dyDescent="0.25">
      <c r="A277" s="24" t="s">
        <v>269</v>
      </c>
      <c r="C277" s="9">
        <f>C82-C274</f>
        <v>-27116</v>
      </c>
    </row>
  </sheetData>
  <pageMargins left="0.7" right="0.7" top="0.75" bottom="0.75" header="0.3" footer="0.3"/>
  <pageSetup paperSize="0" orientation="portrait" verticalDpi="0" r:id="rId1"/>
  <headerFooter>
    <oddHeader>&amp;C&amp;"-,Bold"&amp;12 2014 Budget</oddHeader>
  </headerFooter>
  <rowBreaks count="6" manualBreakCount="6">
    <brk id="43" max="16383" man="1"/>
    <brk id="82" max="16383" man="1"/>
    <brk id="125" max="16383" man="1"/>
    <brk id="167" max="16383" man="1"/>
    <brk id="210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2"/>
  <sheetViews>
    <sheetView topLeftCell="A319" zoomScaleNormal="100" workbookViewId="0">
      <selection activeCell="A347" sqref="A347"/>
    </sheetView>
  </sheetViews>
  <sheetFormatPr defaultRowHeight="15" x14ac:dyDescent="0.25"/>
  <cols>
    <col min="1" max="1" width="33.5703125" customWidth="1"/>
    <col min="2" max="2" width="3.5703125" customWidth="1"/>
    <col min="3" max="3" width="13.85546875" style="28" customWidth="1"/>
  </cols>
  <sheetData>
    <row r="1" spans="1:3" ht="25.5" thickBot="1" x14ac:dyDescent="0.3">
      <c r="A1" s="18" t="s">
        <v>1</v>
      </c>
      <c r="B1" s="25"/>
      <c r="C1" s="27" t="s">
        <v>339</v>
      </c>
    </row>
    <row r="2" spans="1:3" ht="15.75" thickTop="1" x14ac:dyDescent="0.25">
      <c r="A2" s="19" t="s">
        <v>2</v>
      </c>
    </row>
    <row r="3" spans="1:3" x14ac:dyDescent="0.25">
      <c r="A3" s="19" t="s">
        <v>3</v>
      </c>
    </row>
    <row r="4" spans="1:3" x14ac:dyDescent="0.25">
      <c r="A4" s="19" t="s">
        <v>4</v>
      </c>
    </row>
    <row r="5" spans="1:3" x14ac:dyDescent="0.25">
      <c r="A5" s="20" t="s">
        <v>5</v>
      </c>
      <c r="C5" s="5">
        <v>465159</v>
      </c>
    </row>
    <row r="6" spans="1:3" x14ac:dyDescent="0.25">
      <c r="A6" s="20" t="s">
        <v>6</v>
      </c>
      <c r="C6" s="5">
        <v>12000</v>
      </c>
    </row>
    <row r="7" spans="1:3" x14ac:dyDescent="0.25">
      <c r="A7" s="19" t="s">
        <v>7</v>
      </c>
      <c r="C7" s="29">
        <f>SUM(C5:C6)</f>
        <v>477159</v>
      </c>
    </row>
    <row r="8" spans="1:3" x14ac:dyDescent="0.25">
      <c r="A8" s="19" t="s">
        <v>8</v>
      </c>
      <c r="C8" s="30"/>
    </row>
    <row r="9" spans="1:3" x14ac:dyDescent="0.25">
      <c r="A9" s="20" t="s">
        <v>9</v>
      </c>
      <c r="C9" s="4">
        <v>35000</v>
      </c>
    </row>
    <row r="10" spans="1:3" x14ac:dyDescent="0.25">
      <c r="A10" s="20" t="s">
        <v>10</v>
      </c>
      <c r="C10" s="4">
        <v>70000</v>
      </c>
    </row>
    <row r="11" spans="1:3" x14ac:dyDescent="0.25">
      <c r="A11" s="20" t="s">
        <v>11</v>
      </c>
      <c r="C11" s="5">
        <v>222773</v>
      </c>
    </row>
    <row r="12" spans="1:3" x14ac:dyDescent="0.25">
      <c r="A12" s="21" t="s">
        <v>12</v>
      </c>
      <c r="C12" s="5">
        <v>141572</v>
      </c>
    </row>
    <row r="13" spans="1:3" x14ac:dyDescent="0.25">
      <c r="A13" s="20" t="s">
        <v>13</v>
      </c>
      <c r="C13" s="4">
        <v>9222</v>
      </c>
    </row>
    <row r="14" spans="1:3" x14ac:dyDescent="0.25">
      <c r="A14" s="20" t="s">
        <v>14</v>
      </c>
      <c r="C14" s="4">
        <v>182</v>
      </c>
    </row>
    <row r="15" spans="1:3" x14ac:dyDescent="0.25">
      <c r="A15" s="19" t="s">
        <v>15</v>
      </c>
      <c r="C15" s="29">
        <f>SUM(C9:C14)</f>
        <v>478749</v>
      </c>
    </row>
    <row r="16" spans="1:3" x14ac:dyDescent="0.25">
      <c r="A16" s="19" t="s">
        <v>16</v>
      </c>
      <c r="C16" s="30"/>
    </row>
    <row r="17" spans="1:3" x14ac:dyDescent="0.25">
      <c r="A17" s="20" t="s">
        <v>17</v>
      </c>
      <c r="C17" s="4">
        <v>6253</v>
      </c>
    </row>
    <row r="18" spans="1:3" x14ac:dyDescent="0.25">
      <c r="A18" s="20" t="s">
        <v>18</v>
      </c>
      <c r="C18" s="4">
        <v>674</v>
      </c>
    </row>
    <row r="19" spans="1:3" x14ac:dyDescent="0.25">
      <c r="A19" s="20" t="s">
        <v>19</v>
      </c>
      <c r="C19" s="4">
        <v>200</v>
      </c>
    </row>
    <row r="20" spans="1:3" x14ac:dyDescent="0.25">
      <c r="A20" s="20" t="s">
        <v>20</v>
      </c>
      <c r="C20" s="4">
        <v>3694</v>
      </c>
    </row>
    <row r="21" spans="1:3" x14ac:dyDescent="0.25">
      <c r="A21" s="20" t="s">
        <v>21</v>
      </c>
      <c r="C21" s="4">
        <v>1446</v>
      </c>
    </row>
    <row r="22" spans="1:3" x14ac:dyDescent="0.25">
      <c r="A22" s="20" t="s">
        <v>22</v>
      </c>
      <c r="C22" s="4">
        <v>82</v>
      </c>
    </row>
    <row r="23" spans="1:3" x14ac:dyDescent="0.25">
      <c r="A23" s="20" t="s">
        <v>23</v>
      </c>
      <c r="C23" s="4">
        <v>1099</v>
      </c>
    </row>
    <row r="24" spans="1:3" x14ac:dyDescent="0.25">
      <c r="A24" s="20" t="s">
        <v>24</v>
      </c>
      <c r="C24" s="4">
        <v>13307</v>
      </c>
    </row>
    <row r="25" spans="1:3" x14ac:dyDescent="0.25">
      <c r="A25" s="20" t="s">
        <v>25</v>
      </c>
      <c r="C25" s="4">
        <v>1727</v>
      </c>
    </row>
    <row r="26" spans="1:3" x14ac:dyDescent="0.25">
      <c r="A26" s="19" t="s">
        <v>26</v>
      </c>
      <c r="C26" s="29">
        <f>SUM(C17:C25)</f>
        <v>28482</v>
      </c>
    </row>
    <row r="27" spans="1:3" x14ac:dyDescent="0.25">
      <c r="A27" s="19" t="s">
        <v>27</v>
      </c>
      <c r="C27" s="30"/>
    </row>
    <row r="28" spans="1:3" x14ac:dyDescent="0.25">
      <c r="A28" s="20" t="s">
        <v>28</v>
      </c>
      <c r="C28" s="4">
        <v>1028</v>
      </c>
    </row>
    <row r="29" spans="1:3" x14ac:dyDescent="0.25">
      <c r="A29" s="20" t="s">
        <v>29</v>
      </c>
      <c r="C29" s="4">
        <v>9557</v>
      </c>
    </row>
    <row r="30" spans="1:3" x14ac:dyDescent="0.25">
      <c r="A30" s="20" t="s">
        <v>30</v>
      </c>
      <c r="C30" s="4">
        <v>1028</v>
      </c>
    </row>
    <row r="31" spans="1:3" x14ac:dyDescent="0.25">
      <c r="A31" s="20" t="s">
        <v>31</v>
      </c>
      <c r="C31" s="4">
        <v>668</v>
      </c>
    </row>
    <row r="32" spans="1:3" x14ac:dyDescent="0.25">
      <c r="A32" s="20" t="s">
        <v>32</v>
      </c>
      <c r="C32" s="4">
        <v>2416</v>
      </c>
    </row>
    <row r="33" spans="1:3" x14ac:dyDescent="0.25">
      <c r="A33" s="19" t="s">
        <v>33</v>
      </c>
      <c r="C33" s="29">
        <f>SUM(C28:C32)</f>
        <v>14697</v>
      </c>
    </row>
    <row r="34" spans="1:3" x14ac:dyDescent="0.25">
      <c r="A34" s="19" t="s">
        <v>34</v>
      </c>
    </row>
    <row r="35" spans="1:3" x14ac:dyDescent="0.25">
      <c r="A35" s="20" t="s">
        <v>340</v>
      </c>
      <c r="C35" s="4">
        <v>0</v>
      </c>
    </row>
    <row r="36" spans="1:3" x14ac:dyDescent="0.25">
      <c r="A36" s="20" t="s">
        <v>35</v>
      </c>
      <c r="C36" s="4">
        <v>0</v>
      </c>
    </row>
    <row r="37" spans="1:3" x14ac:dyDescent="0.25">
      <c r="A37" s="20" t="s">
        <v>36</v>
      </c>
      <c r="C37" s="4">
        <v>0</v>
      </c>
    </row>
    <row r="38" spans="1:3" x14ac:dyDescent="0.25">
      <c r="A38" s="20" t="s">
        <v>37</v>
      </c>
      <c r="C38" s="2">
        <v>0</v>
      </c>
    </row>
    <row r="39" spans="1:3" x14ac:dyDescent="0.25">
      <c r="A39" s="20" t="s">
        <v>341</v>
      </c>
      <c r="C39"/>
    </row>
    <row r="40" spans="1:3" x14ac:dyDescent="0.25">
      <c r="A40" s="20" t="s">
        <v>38</v>
      </c>
      <c r="C40" s="2">
        <v>31000</v>
      </c>
    </row>
    <row r="41" spans="1:3" x14ac:dyDescent="0.25">
      <c r="A41" s="20" t="s">
        <v>39</v>
      </c>
      <c r="C41" s="2">
        <v>0</v>
      </c>
    </row>
    <row r="42" spans="1:3" x14ac:dyDescent="0.25">
      <c r="A42" s="42" t="s">
        <v>342</v>
      </c>
      <c r="B42" s="46"/>
      <c r="C42" s="31">
        <v>10000</v>
      </c>
    </row>
    <row r="43" spans="1:3" x14ac:dyDescent="0.25">
      <c r="A43" s="20" t="s">
        <v>40</v>
      </c>
      <c r="C43" s="2">
        <v>5000</v>
      </c>
    </row>
    <row r="44" spans="1:3" ht="25.5" thickBot="1" x14ac:dyDescent="0.3">
      <c r="A44" s="18" t="s">
        <v>1</v>
      </c>
      <c r="B44" s="25"/>
      <c r="C44" s="27" t="s">
        <v>339</v>
      </c>
    </row>
    <row r="45" spans="1:3" ht="15.75" thickTop="1" x14ac:dyDescent="0.25">
      <c r="A45" s="20" t="s">
        <v>41</v>
      </c>
      <c r="C45" s="2">
        <v>0</v>
      </c>
    </row>
    <row r="46" spans="1:3" x14ac:dyDescent="0.25">
      <c r="A46" s="20" t="s">
        <v>42</v>
      </c>
      <c r="C46" s="2">
        <v>0</v>
      </c>
    </row>
    <row r="47" spans="1:3" x14ac:dyDescent="0.25">
      <c r="A47" s="19" t="s">
        <v>43</v>
      </c>
      <c r="C47" s="8">
        <f>SUM(C36:C46)</f>
        <v>46000</v>
      </c>
    </row>
    <row r="48" spans="1:3" x14ac:dyDescent="0.25">
      <c r="A48" s="19" t="s">
        <v>44</v>
      </c>
    </row>
    <row r="49" spans="1:3" x14ac:dyDescent="0.25">
      <c r="A49" s="20" t="s">
        <v>45</v>
      </c>
      <c r="C49" s="2">
        <v>0</v>
      </c>
    </row>
    <row r="50" spans="1:3" x14ac:dyDescent="0.25">
      <c r="A50" s="20" t="s">
        <v>46</v>
      </c>
      <c r="C50" s="2">
        <v>0</v>
      </c>
    </row>
    <row r="51" spans="1:3" x14ac:dyDescent="0.25">
      <c r="A51" s="20" t="s">
        <v>47</v>
      </c>
      <c r="C51" s="2">
        <v>0</v>
      </c>
    </row>
    <row r="52" spans="1:3" x14ac:dyDescent="0.25">
      <c r="A52" s="19" t="s">
        <v>48</v>
      </c>
      <c r="C52" s="9">
        <f>SUM(C49:C51)</f>
        <v>0</v>
      </c>
    </row>
    <row r="53" spans="1:3" x14ac:dyDescent="0.25">
      <c r="A53" s="19" t="s">
        <v>49</v>
      </c>
    </row>
    <row r="54" spans="1:3" x14ac:dyDescent="0.25">
      <c r="A54" s="20" t="s">
        <v>50</v>
      </c>
      <c r="C54" s="10">
        <v>5000</v>
      </c>
    </row>
    <row r="55" spans="1:3" x14ac:dyDescent="0.25">
      <c r="A55" s="19" t="s">
        <v>51</v>
      </c>
      <c r="C55" s="9">
        <f>C54</f>
        <v>5000</v>
      </c>
    </row>
    <row r="56" spans="1:3" x14ac:dyDescent="0.25">
      <c r="A56" s="19" t="s">
        <v>52</v>
      </c>
    </row>
    <row r="57" spans="1:3" x14ac:dyDescent="0.25">
      <c r="A57" s="20" t="s">
        <v>53</v>
      </c>
      <c r="C57" s="4">
        <v>0</v>
      </c>
    </row>
    <row r="58" spans="1:3" x14ac:dyDescent="0.25">
      <c r="A58" s="20" t="s">
        <v>54</v>
      </c>
      <c r="C58" s="4">
        <v>60334</v>
      </c>
    </row>
    <row r="59" spans="1:3" x14ac:dyDescent="0.25">
      <c r="A59" s="20" t="s">
        <v>270</v>
      </c>
      <c r="C59" s="4">
        <v>0</v>
      </c>
    </row>
    <row r="60" spans="1:3" x14ac:dyDescent="0.25">
      <c r="A60" s="20" t="s">
        <v>271</v>
      </c>
      <c r="C60" s="4">
        <v>65274</v>
      </c>
    </row>
    <row r="61" spans="1:3" x14ac:dyDescent="0.25">
      <c r="A61" s="20" t="s">
        <v>272</v>
      </c>
      <c r="C61" s="4">
        <v>0</v>
      </c>
    </row>
    <row r="62" spans="1:3" x14ac:dyDescent="0.25">
      <c r="A62" s="19" t="s">
        <v>273</v>
      </c>
      <c r="C62" s="6">
        <f t="shared" ref="C62" si="0">SUM(C57:C61)</f>
        <v>125608</v>
      </c>
    </row>
    <row r="63" spans="1:3" x14ac:dyDescent="0.25">
      <c r="A63" s="19" t="s">
        <v>274</v>
      </c>
      <c r="C63" s="4"/>
    </row>
    <row r="64" spans="1:3" x14ac:dyDescent="0.25">
      <c r="A64" s="20" t="s">
        <v>275</v>
      </c>
      <c r="C64" s="4">
        <v>3000</v>
      </c>
    </row>
    <row r="65" spans="1:3" x14ac:dyDescent="0.25">
      <c r="A65" s="20" t="s">
        <v>276</v>
      </c>
      <c r="C65" s="4">
        <v>0</v>
      </c>
    </row>
    <row r="66" spans="1:3" x14ac:dyDescent="0.25">
      <c r="A66" s="20" t="s">
        <v>277</v>
      </c>
      <c r="C66" s="4">
        <v>0</v>
      </c>
    </row>
    <row r="67" spans="1:3" x14ac:dyDescent="0.25">
      <c r="A67" s="19" t="s">
        <v>278</v>
      </c>
      <c r="C67" s="6">
        <f>SUM(C64:C66)</f>
        <v>3000</v>
      </c>
    </row>
    <row r="68" spans="1:3" x14ac:dyDescent="0.25">
      <c r="A68" s="19" t="s">
        <v>58</v>
      </c>
    </row>
    <row r="69" spans="1:3" x14ac:dyDescent="0.25">
      <c r="A69" s="42" t="s">
        <v>279</v>
      </c>
      <c r="B69" s="46"/>
      <c r="C69" s="31">
        <v>0</v>
      </c>
    </row>
    <row r="70" spans="1:3" x14ac:dyDescent="0.25">
      <c r="A70" s="20" t="s">
        <v>280</v>
      </c>
      <c r="C70" s="4">
        <v>0</v>
      </c>
    </row>
    <row r="71" spans="1:3" x14ac:dyDescent="0.25">
      <c r="A71" s="42" t="s">
        <v>281</v>
      </c>
      <c r="B71" s="46"/>
      <c r="C71" s="31">
        <f>C345</f>
        <v>14203</v>
      </c>
    </row>
    <row r="72" spans="1:3" x14ac:dyDescent="0.25">
      <c r="A72" s="20" t="s">
        <v>282</v>
      </c>
      <c r="C72" s="4">
        <v>0</v>
      </c>
    </row>
    <row r="73" spans="1:3" ht="15.75" thickBot="1" x14ac:dyDescent="0.3">
      <c r="A73" s="19" t="s">
        <v>60</v>
      </c>
      <c r="C73" s="6">
        <f>SUM(C69:C72)</f>
        <v>14203</v>
      </c>
    </row>
    <row r="74" spans="1:3" ht="15.75" thickBot="1" x14ac:dyDescent="0.3">
      <c r="A74" s="19" t="s">
        <v>61</v>
      </c>
      <c r="C74" s="11">
        <f>C7+C15+C26+C33+C47+C53+C55+C62+C67+C73</f>
        <v>1192898</v>
      </c>
    </row>
    <row r="75" spans="1:3" x14ac:dyDescent="0.25">
      <c r="A75" s="19" t="s">
        <v>62</v>
      </c>
    </row>
    <row r="76" spans="1:3" x14ac:dyDescent="0.25">
      <c r="A76" s="19" t="s">
        <v>63</v>
      </c>
    </row>
    <row r="77" spans="1:3" x14ac:dyDescent="0.25">
      <c r="A77" s="20" t="s">
        <v>64</v>
      </c>
      <c r="C77" s="2">
        <v>0</v>
      </c>
    </row>
    <row r="78" spans="1:3" x14ac:dyDescent="0.25">
      <c r="A78" s="20" t="s">
        <v>65</v>
      </c>
      <c r="C78" s="2">
        <v>2000</v>
      </c>
    </row>
    <row r="79" spans="1:3" x14ac:dyDescent="0.25">
      <c r="A79" s="20" t="s">
        <v>283</v>
      </c>
      <c r="C79" s="2">
        <v>0</v>
      </c>
    </row>
    <row r="80" spans="1:3" x14ac:dyDescent="0.25">
      <c r="A80" s="19" t="s">
        <v>67</v>
      </c>
      <c r="C80" s="3">
        <f>SUM(C77:C79)</f>
        <v>2000</v>
      </c>
    </row>
    <row r="81" spans="1:3" x14ac:dyDescent="0.25">
      <c r="A81" s="19" t="s">
        <v>68</v>
      </c>
    </row>
    <row r="82" spans="1:3" x14ac:dyDescent="0.25">
      <c r="A82" s="42" t="s">
        <v>69</v>
      </c>
      <c r="B82" s="46"/>
      <c r="C82" s="31">
        <v>0</v>
      </c>
    </row>
    <row r="83" spans="1:3" x14ac:dyDescent="0.25">
      <c r="A83" s="20" t="s">
        <v>70</v>
      </c>
      <c r="C83" s="2">
        <v>0</v>
      </c>
    </row>
    <row r="84" spans="1:3" x14ac:dyDescent="0.25">
      <c r="A84" s="19" t="s">
        <v>71</v>
      </c>
      <c r="C84" s="3">
        <f>SUM(C82:C83)</f>
        <v>0</v>
      </c>
    </row>
    <row r="85" spans="1:3" ht="25.5" thickBot="1" x14ac:dyDescent="0.3">
      <c r="A85" s="18" t="s">
        <v>1</v>
      </c>
      <c r="B85" s="25"/>
      <c r="C85" s="27" t="s">
        <v>339</v>
      </c>
    </row>
    <row r="86" spans="1:3" ht="15.75" thickTop="1" x14ac:dyDescent="0.25">
      <c r="A86" s="19" t="s">
        <v>72</v>
      </c>
    </row>
    <row r="87" spans="1:3" x14ac:dyDescent="0.25">
      <c r="A87" s="20" t="s">
        <v>73</v>
      </c>
      <c r="C87" s="4">
        <v>0</v>
      </c>
    </row>
    <row r="88" spans="1:3" x14ac:dyDescent="0.25">
      <c r="A88" s="20" t="s">
        <v>284</v>
      </c>
      <c r="C88" s="2">
        <v>0</v>
      </c>
    </row>
    <row r="89" spans="1:3" x14ac:dyDescent="0.25">
      <c r="A89" s="20" t="s">
        <v>343</v>
      </c>
      <c r="C89" s="2"/>
    </row>
    <row r="90" spans="1:3" x14ac:dyDescent="0.25">
      <c r="A90" s="20" t="s">
        <v>74</v>
      </c>
      <c r="C90" s="2">
        <v>0</v>
      </c>
    </row>
    <row r="91" spans="1:3" x14ac:dyDescent="0.25">
      <c r="A91" s="19" t="s">
        <v>76</v>
      </c>
      <c r="C91" s="3">
        <f>SUM(C87:C90)</f>
        <v>0</v>
      </c>
    </row>
    <row r="92" spans="1:3" x14ac:dyDescent="0.25">
      <c r="A92" s="19" t="s">
        <v>77</v>
      </c>
    </row>
    <row r="93" spans="1:3" x14ac:dyDescent="0.25">
      <c r="A93" s="20" t="s">
        <v>344</v>
      </c>
      <c r="C93" s="2">
        <v>0</v>
      </c>
    </row>
    <row r="94" spans="1:3" x14ac:dyDescent="0.25">
      <c r="A94" s="20" t="s">
        <v>345</v>
      </c>
      <c r="C94" s="2">
        <v>0</v>
      </c>
    </row>
    <row r="95" spans="1:3" x14ac:dyDescent="0.25">
      <c r="A95" s="20" t="s">
        <v>346</v>
      </c>
      <c r="C95" s="2">
        <v>0</v>
      </c>
    </row>
    <row r="96" spans="1:3" x14ac:dyDescent="0.25">
      <c r="A96" s="20" t="s">
        <v>347</v>
      </c>
      <c r="C96" s="2">
        <v>0</v>
      </c>
    </row>
    <row r="97" spans="1:3" x14ac:dyDescent="0.25">
      <c r="A97" s="19" t="s">
        <v>79</v>
      </c>
      <c r="C97" s="3">
        <f>SUM(C93:C96)</f>
        <v>0</v>
      </c>
    </row>
    <row r="98" spans="1:3" ht="15.75" thickBot="1" x14ac:dyDescent="0.3">
      <c r="A98" s="19" t="s">
        <v>80</v>
      </c>
      <c r="C98" s="3">
        <f t="shared" ref="C98" si="1">C80+C84+C91+C97</f>
        <v>2000</v>
      </c>
    </row>
    <row r="99" spans="1:3" ht="16.5" thickTop="1" thickBot="1" x14ac:dyDescent="0.3">
      <c r="A99" s="19" t="s">
        <v>81</v>
      </c>
      <c r="C99" s="12">
        <f>C74+C98</f>
        <v>1194898</v>
      </c>
    </row>
    <row r="100" spans="1:3" ht="15.75" thickTop="1" x14ac:dyDescent="0.25">
      <c r="A100" s="19" t="s">
        <v>82</v>
      </c>
    </row>
    <row r="101" spans="1:3" x14ac:dyDescent="0.25">
      <c r="A101" s="19" t="s">
        <v>3</v>
      </c>
    </row>
    <row r="102" spans="1:3" x14ac:dyDescent="0.25">
      <c r="A102" s="19" t="s">
        <v>83</v>
      </c>
    </row>
    <row r="103" spans="1:3" x14ac:dyDescent="0.25">
      <c r="A103" s="20" t="s">
        <v>84</v>
      </c>
      <c r="C103" s="2">
        <v>117430</v>
      </c>
    </row>
    <row r="104" spans="1:3" x14ac:dyDescent="0.25">
      <c r="A104" s="20" t="s">
        <v>88</v>
      </c>
      <c r="C104" s="4">
        <v>3651</v>
      </c>
    </row>
    <row r="105" spans="1:3" x14ac:dyDescent="0.25">
      <c r="A105" s="20" t="s">
        <v>89</v>
      </c>
      <c r="C105" s="4">
        <v>1269</v>
      </c>
    </row>
    <row r="106" spans="1:3" x14ac:dyDescent="0.25">
      <c r="A106" s="20" t="s">
        <v>90</v>
      </c>
      <c r="C106" s="32">
        <v>1000</v>
      </c>
    </row>
    <row r="107" spans="1:3" x14ac:dyDescent="0.25">
      <c r="A107" s="42" t="s">
        <v>91</v>
      </c>
      <c r="B107" s="46"/>
      <c r="C107" s="33">
        <v>26000</v>
      </c>
    </row>
    <row r="108" spans="1:3" x14ac:dyDescent="0.25">
      <c r="A108" s="20" t="s">
        <v>92</v>
      </c>
      <c r="C108" s="2">
        <v>6000</v>
      </c>
    </row>
    <row r="109" spans="1:3" x14ac:dyDescent="0.25">
      <c r="A109" s="20" t="s">
        <v>93</v>
      </c>
      <c r="C109" s="32">
        <v>0</v>
      </c>
    </row>
    <row r="110" spans="1:3" x14ac:dyDescent="0.25">
      <c r="A110" s="20" t="s">
        <v>94</v>
      </c>
      <c r="C110" s="32">
        <v>2000</v>
      </c>
    </row>
    <row r="111" spans="1:3" x14ac:dyDescent="0.25">
      <c r="A111" s="20" t="s">
        <v>95</v>
      </c>
      <c r="C111" s="2">
        <v>1000</v>
      </c>
    </row>
    <row r="112" spans="1:3" x14ac:dyDescent="0.25">
      <c r="A112" s="20" t="s">
        <v>285</v>
      </c>
      <c r="C112" s="32">
        <v>600</v>
      </c>
    </row>
    <row r="113" spans="1:3" x14ac:dyDescent="0.25">
      <c r="A113" s="20" t="s">
        <v>97</v>
      </c>
      <c r="C113" s="4">
        <v>14302</v>
      </c>
    </row>
    <row r="114" spans="1:3" x14ac:dyDescent="0.25">
      <c r="A114" s="20" t="s">
        <v>98</v>
      </c>
      <c r="C114" s="2">
        <v>510</v>
      </c>
    </row>
    <row r="115" spans="1:3" x14ac:dyDescent="0.25">
      <c r="A115" s="20" t="s">
        <v>99</v>
      </c>
      <c r="C115" s="32">
        <v>2000</v>
      </c>
    </row>
    <row r="116" spans="1:3" x14ac:dyDescent="0.25">
      <c r="A116" s="20" t="s">
        <v>101</v>
      </c>
      <c r="C116" s="4">
        <v>2000</v>
      </c>
    </row>
    <row r="117" spans="1:3" x14ac:dyDescent="0.25">
      <c r="A117" s="20" t="s">
        <v>102</v>
      </c>
      <c r="C117" s="4">
        <v>5000</v>
      </c>
    </row>
    <row r="118" spans="1:3" x14ac:dyDescent="0.25">
      <c r="A118" s="20" t="s">
        <v>103</v>
      </c>
      <c r="C118" s="32">
        <v>500</v>
      </c>
    </row>
    <row r="119" spans="1:3" x14ac:dyDescent="0.25">
      <c r="A119" s="20" t="s">
        <v>104</v>
      </c>
      <c r="C119" s="5">
        <v>800</v>
      </c>
    </row>
    <row r="120" spans="1:3" x14ac:dyDescent="0.25">
      <c r="A120" s="20" t="s">
        <v>105</v>
      </c>
      <c r="C120" s="32">
        <v>0</v>
      </c>
    </row>
    <row r="121" spans="1:3" x14ac:dyDescent="0.25">
      <c r="A121" s="20" t="s">
        <v>106</v>
      </c>
      <c r="C121" s="32">
        <v>10000</v>
      </c>
    </row>
    <row r="122" spans="1:3" x14ac:dyDescent="0.25">
      <c r="A122" s="20" t="s">
        <v>348</v>
      </c>
      <c r="C122" s="34">
        <v>0</v>
      </c>
    </row>
    <row r="123" spans="1:3" x14ac:dyDescent="0.25">
      <c r="A123" s="20" t="s">
        <v>107</v>
      </c>
      <c r="C123" s="34">
        <v>200</v>
      </c>
    </row>
    <row r="124" spans="1:3" x14ac:dyDescent="0.25">
      <c r="A124" s="19" t="s">
        <v>108</v>
      </c>
      <c r="C124" s="35">
        <f t="shared" ref="C124" si="2">SUM(C103:C123)</f>
        <v>194262</v>
      </c>
    </row>
    <row r="125" spans="1:3" ht="25.5" thickBot="1" x14ac:dyDescent="0.3">
      <c r="A125" s="18" t="s">
        <v>1</v>
      </c>
      <c r="B125" s="25"/>
      <c r="C125" s="27" t="s">
        <v>339</v>
      </c>
    </row>
    <row r="126" spans="1:3" ht="15.75" thickTop="1" x14ac:dyDescent="0.25">
      <c r="A126" s="19" t="s">
        <v>286</v>
      </c>
      <c r="C126" s="35"/>
    </row>
    <row r="127" spans="1:3" x14ac:dyDescent="0.25">
      <c r="A127" s="20" t="s">
        <v>287</v>
      </c>
      <c r="C127" s="32">
        <v>100000</v>
      </c>
    </row>
    <row r="128" spans="1:3" x14ac:dyDescent="0.25">
      <c r="A128" s="20" t="s">
        <v>288</v>
      </c>
      <c r="C128" s="4">
        <v>0</v>
      </c>
    </row>
    <row r="129" spans="1:3" x14ac:dyDescent="0.25">
      <c r="A129" s="20" t="s">
        <v>289</v>
      </c>
      <c r="C129" s="4">
        <v>0</v>
      </c>
    </row>
    <row r="130" spans="1:3" x14ac:dyDescent="0.25">
      <c r="A130" s="20" t="s">
        <v>290</v>
      </c>
      <c r="C130" s="2">
        <v>0</v>
      </c>
    </row>
    <row r="131" spans="1:3" x14ac:dyDescent="0.25">
      <c r="A131" s="20" t="s">
        <v>291</v>
      </c>
      <c r="C131" s="2">
        <v>0</v>
      </c>
    </row>
    <row r="132" spans="1:3" x14ac:dyDescent="0.25">
      <c r="A132" s="20" t="s">
        <v>292</v>
      </c>
      <c r="C132" s="2">
        <v>0</v>
      </c>
    </row>
    <row r="133" spans="1:3" x14ac:dyDescent="0.25">
      <c r="A133" s="20" t="s">
        <v>293</v>
      </c>
      <c r="C133" s="2">
        <v>0</v>
      </c>
    </row>
    <row r="134" spans="1:3" x14ac:dyDescent="0.25">
      <c r="A134" s="19" t="s">
        <v>294</v>
      </c>
      <c r="C134" s="3">
        <f t="shared" ref="C134" si="3">SUM(C127:C133)</f>
        <v>100000</v>
      </c>
    </row>
    <row r="135" spans="1:3" x14ac:dyDescent="0.25">
      <c r="A135" s="19" t="s">
        <v>109</v>
      </c>
    </row>
    <row r="136" spans="1:3" x14ac:dyDescent="0.25">
      <c r="A136" s="20" t="s">
        <v>110</v>
      </c>
      <c r="C136" s="32">
        <v>134589</v>
      </c>
    </row>
    <row r="137" spans="1:3" x14ac:dyDescent="0.25">
      <c r="A137" s="20" t="s">
        <v>111</v>
      </c>
      <c r="C137" s="32">
        <v>0</v>
      </c>
    </row>
    <row r="138" spans="1:3" x14ac:dyDescent="0.25">
      <c r="A138" s="20" t="s">
        <v>112</v>
      </c>
      <c r="C138" s="32">
        <v>5450</v>
      </c>
    </row>
    <row r="139" spans="1:3" x14ac:dyDescent="0.25">
      <c r="A139" s="20" t="s">
        <v>113</v>
      </c>
      <c r="C139" s="32">
        <v>0</v>
      </c>
    </row>
    <row r="140" spans="1:3" x14ac:dyDescent="0.25">
      <c r="A140" s="20" t="s">
        <v>114</v>
      </c>
      <c r="C140" s="32">
        <v>17445</v>
      </c>
    </row>
    <row r="141" spans="1:3" x14ac:dyDescent="0.25">
      <c r="A141" s="20" t="s">
        <v>115</v>
      </c>
      <c r="C141" s="32">
        <v>0</v>
      </c>
    </row>
    <row r="142" spans="1:3" x14ac:dyDescent="0.25">
      <c r="A142" s="20" t="s">
        <v>116</v>
      </c>
      <c r="C142" s="32">
        <v>24226</v>
      </c>
    </row>
    <row r="143" spans="1:3" x14ac:dyDescent="0.25">
      <c r="A143" s="20" t="s">
        <v>117</v>
      </c>
      <c r="C143" s="32">
        <v>2000</v>
      </c>
    </row>
    <row r="144" spans="1:3" x14ac:dyDescent="0.25">
      <c r="A144" s="20" t="s">
        <v>118</v>
      </c>
      <c r="C144" s="32">
        <v>7000</v>
      </c>
    </row>
    <row r="145" spans="1:3" x14ac:dyDescent="0.25">
      <c r="A145" s="20" t="s">
        <v>119</v>
      </c>
      <c r="C145" s="32">
        <v>7500</v>
      </c>
    </row>
    <row r="146" spans="1:3" x14ac:dyDescent="0.25">
      <c r="A146" s="20" t="s">
        <v>120</v>
      </c>
      <c r="C146" s="2">
        <v>6000</v>
      </c>
    </row>
    <row r="147" spans="1:3" x14ac:dyDescent="0.25">
      <c r="A147" s="20" t="s">
        <v>121</v>
      </c>
      <c r="C147" s="32">
        <v>20000</v>
      </c>
    </row>
    <row r="148" spans="1:3" x14ac:dyDescent="0.25">
      <c r="A148" s="20" t="s">
        <v>123</v>
      </c>
      <c r="C148" s="5">
        <v>1500</v>
      </c>
    </row>
    <row r="149" spans="1:3" x14ac:dyDescent="0.25">
      <c r="A149" s="20" t="s">
        <v>124</v>
      </c>
      <c r="C149" s="32">
        <v>1500</v>
      </c>
    </row>
    <row r="150" spans="1:3" x14ac:dyDescent="0.25">
      <c r="A150" s="20" t="s">
        <v>125</v>
      </c>
      <c r="C150" s="2">
        <v>7057</v>
      </c>
    </row>
    <row r="151" spans="1:3" x14ac:dyDescent="0.25">
      <c r="A151" s="20" t="s">
        <v>126</v>
      </c>
      <c r="C151" s="32">
        <v>5000</v>
      </c>
    </row>
    <row r="152" spans="1:3" x14ac:dyDescent="0.25">
      <c r="A152" s="20" t="s">
        <v>127</v>
      </c>
      <c r="C152" s="4">
        <v>0</v>
      </c>
    </row>
    <row r="153" spans="1:3" x14ac:dyDescent="0.25">
      <c r="A153" s="20" t="s">
        <v>128</v>
      </c>
      <c r="C153" s="32">
        <v>2000</v>
      </c>
    </row>
    <row r="154" spans="1:3" x14ac:dyDescent="0.25">
      <c r="A154" s="20" t="s">
        <v>129</v>
      </c>
      <c r="C154" s="32">
        <v>200</v>
      </c>
    </row>
    <row r="155" spans="1:3" x14ac:dyDescent="0.25">
      <c r="A155" s="19" t="s">
        <v>130</v>
      </c>
      <c r="C155" s="35">
        <f>SUM(C136:C154)</f>
        <v>241467</v>
      </c>
    </row>
    <row r="156" spans="1:3" x14ac:dyDescent="0.25">
      <c r="A156" s="19" t="s">
        <v>131</v>
      </c>
    </row>
    <row r="157" spans="1:3" x14ac:dyDescent="0.25">
      <c r="A157" s="20" t="s">
        <v>132</v>
      </c>
      <c r="C157" s="32">
        <v>10000</v>
      </c>
    </row>
    <row r="158" spans="1:3" x14ac:dyDescent="0.25">
      <c r="A158" s="19" t="s">
        <v>133</v>
      </c>
      <c r="C158" s="3">
        <f t="shared" ref="C158" si="4">C157</f>
        <v>10000</v>
      </c>
    </row>
    <row r="159" spans="1:3" x14ac:dyDescent="0.25">
      <c r="A159" s="19" t="s">
        <v>134</v>
      </c>
    </row>
    <row r="160" spans="1:3" x14ac:dyDescent="0.25">
      <c r="A160" s="20" t="s">
        <v>135</v>
      </c>
      <c r="C160" s="32">
        <v>6892</v>
      </c>
    </row>
    <row r="161" spans="1:3" x14ac:dyDescent="0.25">
      <c r="A161" s="20" t="s">
        <v>136</v>
      </c>
      <c r="C161" s="32">
        <v>1241</v>
      </c>
    </row>
    <row r="162" spans="1:3" x14ac:dyDescent="0.25">
      <c r="A162" s="20" t="s">
        <v>137</v>
      </c>
      <c r="C162" s="32">
        <v>6500</v>
      </c>
    </row>
    <row r="163" spans="1:3" x14ac:dyDescent="0.25">
      <c r="A163" s="19" t="s">
        <v>138</v>
      </c>
      <c r="C163" s="35">
        <f>SUM(C160:C162)</f>
        <v>14633</v>
      </c>
    </row>
    <row r="164" spans="1:3" ht="25.5" thickBot="1" x14ac:dyDescent="0.3">
      <c r="A164" s="18" t="s">
        <v>1</v>
      </c>
      <c r="B164" s="25"/>
      <c r="C164" s="27" t="s">
        <v>339</v>
      </c>
    </row>
    <row r="165" spans="1:3" ht="15.75" thickTop="1" x14ac:dyDescent="0.25">
      <c r="A165" s="19" t="s">
        <v>139</v>
      </c>
    </row>
    <row r="166" spans="1:3" x14ac:dyDescent="0.25">
      <c r="A166" s="20" t="s">
        <v>140</v>
      </c>
      <c r="C166" s="32">
        <v>66259</v>
      </c>
    </row>
    <row r="167" spans="1:3" x14ac:dyDescent="0.25">
      <c r="A167" s="20" t="s">
        <v>295</v>
      </c>
      <c r="C167" s="32">
        <v>0</v>
      </c>
    </row>
    <row r="168" spans="1:3" x14ac:dyDescent="0.25">
      <c r="A168" s="20" t="s">
        <v>142</v>
      </c>
      <c r="C168" s="2">
        <v>2700</v>
      </c>
    </row>
    <row r="169" spans="1:3" x14ac:dyDescent="0.25">
      <c r="A169" s="20" t="s">
        <v>143</v>
      </c>
      <c r="C169" s="32">
        <v>0</v>
      </c>
    </row>
    <row r="170" spans="1:3" x14ac:dyDescent="0.25">
      <c r="A170" s="20" t="s">
        <v>144</v>
      </c>
      <c r="C170" s="32">
        <v>6733</v>
      </c>
    </row>
    <row r="171" spans="1:3" x14ac:dyDescent="0.25">
      <c r="A171" s="20" t="s">
        <v>145</v>
      </c>
      <c r="C171" s="32">
        <v>0</v>
      </c>
    </row>
    <row r="172" spans="1:3" x14ac:dyDescent="0.25">
      <c r="A172" s="20" t="s">
        <v>146</v>
      </c>
      <c r="C172" s="32">
        <v>5963</v>
      </c>
    </row>
    <row r="173" spans="1:3" x14ac:dyDescent="0.25">
      <c r="A173" s="20" t="s">
        <v>147</v>
      </c>
      <c r="C173" s="2">
        <v>5069</v>
      </c>
    </row>
    <row r="174" spans="1:3" x14ac:dyDescent="0.25">
      <c r="A174" s="20" t="s">
        <v>148</v>
      </c>
      <c r="C174" s="32">
        <v>0</v>
      </c>
    </row>
    <row r="175" spans="1:3" x14ac:dyDescent="0.25">
      <c r="A175" s="20" t="s">
        <v>149</v>
      </c>
      <c r="C175" s="2">
        <v>10000</v>
      </c>
    </row>
    <row r="176" spans="1:3" x14ac:dyDescent="0.25">
      <c r="A176" s="20" t="s">
        <v>150</v>
      </c>
      <c r="C176" s="32">
        <v>1000</v>
      </c>
    </row>
    <row r="177" spans="1:3" x14ac:dyDescent="0.25">
      <c r="A177" s="20" t="s">
        <v>349</v>
      </c>
      <c r="C177" s="32"/>
    </row>
    <row r="178" spans="1:3" x14ac:dyDescent="0.25">
      <c r="A178" s="20" t="s">
        <v>296</v>
      </c>
      <c r="C178" s="2">
        <v>8000</v>
      </c>
    </row>
    <row r="179" spans="1:3" x14ac:dyDescent="0.25">
      <c r="A179" s="20" t="s">
        <v>152</v>
      </c>
      <c r="C179" s="32">
        <v>200</v>
      </c>
    </row>
    <row r="180" spans="1:3" x14ac:dyDescent="0.25">
      <c r="A180" s="19" t="s">
        <v>153</v>
      </c>
      <c r="C180" s="35">
        <f>SUM(C166:C179)</f>
        <v>105924</v>
      </c>
    </row>
    <row r="181" spans="1:3" x14ac:dyDescent="0.25">
      <c r="A181" s="19" t="s">
        <v>154</v>
      </c>
    </row>
    <row r="182" spans="1:3" x14ac:dyDescent="0.25">
      <c r="A182" s="20" t="s">
        <v>155</v>
      </c>
      <c r="C182" s="32">
        <v>1318</v>
      </c>
    </row>
    <row r="183" spans="1:3" x14ac:dyDescent="0.25">
      <c r="A183" s="20" t="s">
        <v>156</v>
      </c>
      <c r="C183" s="32">
        <v>237</v>
      </c>
    </row>
    <row r="184" spans="1:3" x14ac:dyDescent="0.25">
      <c r="A184" s="20" t="s">
        <v>157</v>
      </c>
      <c r="C184" s="32">
        <v>2000</v>
      </c>
    </row>
    <row r="185" spans="1:3" x14ac:dyDescent="0.25">
      <c r="A185" s="19" t="s">
        <v>158</v>
      </c>
      <c r="C185" s="35">
        <f>SUM(C182:C184)</f>
        <v>3555</v>
      </c>
    </row>
    <row r="186" spans="1:3" x14ac:dyDescent="0.25">
      <c r="A186" s="19" t="s">
        <v>159</v>
      </c>
    </row>
    <row r="187" spans="1:3" x14ac:dyDescent="0.25">
      <c r="A187" s="20" t="s">
        <v>160</v>
      </c>
      <c r="C187" s="32">
        <v>3000</v>
      </c>
    </row>
    <row r="188" spans="1:3" x14ac:dyDescent="0.25">
      <c r="A188" s="19" t="s">
        <v>161</v>
      </c>
      <c r="C188" s="35">
        <f>C187</f>
        <v>3000</v>
      </c>
    </row>
    <row r="189" spans="1:3" x14ac:dyDescent="0.25">
      <c r="A189" s="19" t="s">
        <v>162</v>
      </c>
    </row>
    <row r="190" spans="1:3" x14ac:dyDescent="0.25">
      <c r="A190" s="20" t="s">
        <v>163</v>
      </c>
      <c r="C190" s="32">
        <v>1000</v>
      </c>
    </row>
    <row r="191" spans="1:3" x14ac:dyDescent="0.25">
      <c r="A191" s="19" t="s">
        <v>164</v>
      </c>
      <c r="C191" s="35">
        <f>C190</f>
        <v>1000</v>
      </c>
    </row>
    <row r="192" spans="1:3" x14ac:dyDescent="0.25">
      <c r="A192" s="43" t="s">
        <v>350</v>
      </c>
      <c r="B192" s="47"/>
      <c r="C192" s="36"/>
    </row>
    <row r="193" spans="1:3" x14ac:dyDescent="0.25">
      <c r="A193" s="44" t="s">
        <v>351</v>
      </c>
      <c r="B193" s="47"/>
      <c r="C193" s="37">
        <v>0</v>
      </c>
    </row>
    <row r="194" spans="1:3" x14ac:dyDescent="0.25">
      <c r="A194" s="44" t="s">
        <v>352</v>
      </c>
      <c r="B194" s="47"/>
      <c r="C194" s="37">
        <v>0</v>
      </c>
    </row>
    <row r="195" spans="1:3" x14ac:dyDescent="0.25">
      <c r="A195" s="44" t="s">
        <v>353</v>
      </c>
      <c r="B195" s="47"/>
      <c r="C195" s="37">
        <v>0</v>
      </c>
    </row>
    <row r="196" spans="1:3" x14ac:dyDescent="0.25">
      <c r="A196" s="44" t="s">
        <v>354</v>
      </c>
      <c r="B196" s="47"/>
      <c r="C196" s="37">
        <v>0</v>
      </c>
    </row>
    <row r="197" spans="1:3" x14ac:dyDescent="0.25">
      <c r="A197" s="44" t="s">
        <v>355</v>
      </c>
      <c r="B197" s="47"/>
      <c r="C197" s="37">
        <v>0</v>
      </c>
    </row>
    <row r="198" spans="1:3" x14ac:dyDescent="0.25">
      <c r="A198" s="44" t="s">
        <v>356</v>
      </c>
      <c r="B198" s="47"/>
      <c r="C198" s="37">
        <v>0</v>
      </c>
    </row>
    <row r="199" spans="1:3" x14ac:dyDescent="0.25">
      <c r="A199" s="44" t="s">
        <v>357</v>
      </c>
      <c r="B199" s="47"/>
      <c r="C199" s="37">
        <v>0</v>
      </c>
    </row>
    <row r="200" spans="1:3" x14ac:dyDescent="0.25">
      <c r="A200" s="44" t="s">
        <v>358</v>
      </c>
      <c r="B200" s="47"/>
      <c r="C200" s="37">
        <v>0</v>
      </c>
    </row>
    <row r="201" spans="1:3" x14ac:dyDescent="0.25">
      <c r="A201" s="44" t="s">
        <v>359</v>
      </c>
      <c r="B201" s="47"/>
      <c r="C201" s="37">
        <v>0</v>
      </c>
    </row>
    <row r="202" spans="1:3" x14ac:dyDescent="0.25">
      <c r="A202" s="44" t="s">
        <v>360</v>
      </c>
      <c r="B202" s="47"/>
      <c r="C202" s="37">
        <v>0</v>
      </c>
    </row>
    <row r="203" spans="1:3" x14ac:dyDescent="0.25">
      <c r="A203" s="44" t="s">
        <v>361</v>
      </c>
      <c r="B203" s="47"/>
      <c r="C203" s="37">
        <v>0</v>
      </c>
    </row>
    <row r="204" spans="1:3" x14ac:dyDescent="0.25">
      <c r="A204" s="44" t="s">
        <v>362</v>
      </c>
      <c r="B204" s="47"/>
      <c r="C204" s="37">
        <v>0</v>
      </c>
    </row>
    <row r="205" spans="1:3" x14ac:dyDescent="0.25">
      <c r="A205" s="44" t="s">
        <v>363</v>
      </c>
      <c r="B205" s="47"/>
      <c r="C205" s="37">
        <v>0</v>
      </c>
    </row>
    <row r="206" spans="1:3" x14ac:dyDescent="0.25">
      <c r="A206" s="45" t="s">
        <v>364</v>
      </c>
      <c r="B206" s="47"/>
      <c r="C206" s="38">
        <f>SUM(C193:C205)</f>
        <v>0</v>
      </c>
    </row>
    <row r="207" spans="1:3" ht="25.5" thickBot="1" x14ac:dyDescent="0.3">
      <c r="A207" s="18" t="s">
        <v>1</v>
      </c>
      <c r="B207" s="25"/>
      <c r="C207" s="27" t="s">
        <v>339</v>
      </c>
    </row>
    <row r="208" spans="1:3" ht="15.75" thickTop="1" x14ac:dyDescent="0.25">
      <c r="A208" s="43" t="s">
        <v>297</v>
      </c>
      <c r="B208" s="47"/>
      <c r="C208" s="36"/>
    </row>
    <row r="209" spans="1:3" x14ac:dyDescent="0.25">
      <c r="A209" s="44" t="s">
        <v>298</v>
      </c>
      <c r="B209" s="47"/>
      <c r="C209" s="37">
        <v>36000</v>
      </c>
    </row>
    <row r="210" spans="1:3" x14ac:dyDescent="0.25">
      <c r="A210" s="44" t="s">
        <v>299</v>
      </c>
      <c r="B210" s="47"/>
      <c r="C210" s="37">
        <v>0</v>
      </c>
    </row>
    <row r="211" spans="1:3" x14ac:dyDescent="0.25">
      <c r="A211" s="44" t="s">
        <v>300</v>
      </c>
      <c r="B211" s="47"/>
      <c r="C211" s="37">
        <v>2700</v>
      </c>
    </row>
    <row r="212" spans="1:3" x14ac:dyDescent="0.25">
      <c r="A212" s="44" t="s">
        <v>301</v>
      </c>
      <c r="B212" s="47"/>
      <c r="C212" s="37">
        <v>0</v>
      </c>
    </row>
    <row r="213" spans="1:3" x14ac:dyDescent="0.25">
      <c r="A213" s="44" t="s">
        <v>302</v>
      </c>
      <c r="B213" s="47"/>
      <c r="C213" s="37">
        <v>6323</v>
      </c>
    </row>
    <row r="214" spans="1:3" x14ac:dyDescent="0.25">
      <c r="A214" s="44" t="s">
        <v>303</v>
      </c>
      <c r="B214" s="47"/>
      <c r="C214" s="37">
        <v>0</v>
      </c>
    </row>
    <row r="215" spans="1:3" x14ac:dyDescent="0.25">
      <c r="A215" s="44" t="s">
        <v>365</v>
      </c>
      <c r="B215" s="47"/>
      <c r="C215" s="37">
        <v>2740</v>
      </c>
    </row>
    <row r="216" spans="1:3" x14ac:dyDescent="0.25">
      <c r="A216" s="44" t="s">
        <v>304</v>
      </c>
      <c r="B216" s="47"/>
      <c r="C216" s="37">
        <v>3240</v>
      </c>
    </row>
    <row r="217" spans="1:3" x14ac:dyDescent="0.25">
      <c r="A217" s="44" t="s">
        <v>305</v>
      </c>
      <c r="B217" s="47"/>
      <c r="C217" s="37">
        <v>200</v>
      </c>
    </row>
    <row r="218" spans="1:3" x14ac:dyDescent="0.25">
      <c r="A218" s="44" t="s">
        <v>306</v>
      </c>
      <c r="B218" s="47"/>
      <c r="C218" s="37">
        <v>10000</v>
      </c>
    </row>
    <row r="219" spans="1:3" x14ac:dyDescent="0.25">
      <c r="A219" s="44" t="s">
        <v>307</v>
      </c>
      <c r="B219" s="47"/>
      <c r="C219" s="37">
        <v>1000</v>
      </c>
    </row>
    <row r="220" spans="1:3" x14ac:dyDescent="0.25">
      <c r="A220" s="44" t="s">
        <v>308</v>
      </c>
      <c r="B220" s="47"/>
      <c r="C220" s="37">
        <v>700</v>
      </c>
    </row>
    <row r="221" spans="1:3" x14ac:dyDescent="0.25">
      <c r="A221" s="44" t="s">
        <v>366</v>
      </c>
      <c r="B221" s="47"/>
      <c r="C221" s="37">
        <v>15000</v>
      </c>
    </row>
    <row r="222" spans="1:3" x14ac:dyDescent="0.25">
      <c r="A222" s="44" t="s">
        <v>309</v>
      </c>
      <c r="B222" s="47"/>
      <c r="C222" s="37">
        <v>7200</v>
      </c>
    </row>
    <row r="223" spans="1:3" x14ac:dyDescent="0.25">
      <c r="A223" s="44" t="s">
        <v>367</v>
      </c>
      <c r="B223" s="47"/>
      <c r="C223" s="37">
        <v>0</v>
      </c>
    </row>
    <row r="224" spans="1:3" x14ac:dyDescent="0.25">
      <c r="A224" s="44" t="s">
        <v>368</v>
      </c>
      <c r="B224" s="47"/>
      <c r="C224" s="37">
        <v>2000</v>
      </c>
    </row>
    <row r="225" spans="1:3" x14ac:dyDescent="0.25">
      <c r="A225" s="44" t="s">
        <v>369</v>
      </c>
      <c r="B225" s="47"/>
      <c r="C225" s="37">
        <v>3000</v>
      </c>
    </row>
    <row r="226" spans="1:3" x14ac:dyDescent="0.25">
      <c r="A226" s="44" t="s">
        <v>310</v>
      </c>
      <c r="B226" s="47"/>
      <c r="C226" s="37">
        <v>200</v>
      </c>
    </row>
    <row r="227" spans="1:3" x14ac:dyDescent="0.25">
      <c r="A227" s="45" t="s">
        <v>311</v>
      </c>
      <c r="B227" s="47"/>
      <c r="C227" s="38">
        <f t="shared" ref="C227" si="5">SUM(C209:C226)</f>
        <v>90303</v>
      </c>
    </row>
    <row r="228" spans="1:3" x14ac:dyDescent="0.25">
      <c r="A228" s="19" t="s">
        <v>170</v>
      </c>
    </row>
    <row r="229" spans="1:3" x14ac:dyDescent="0.25">
      <c r="A229" s="21" t="s">
        <v>171</v>
      </c>
      <c r="C229" s="39">
        <v>39860</v>
      </c>
    </row>
    <row r="230" spans="1:3" x14ac:dyDescent="0.25">
      <c r="A230" s="21" t="s">
        <v>172</v>
      </c>
      <c r="C230" s="14">
        <v>7992</v>
      </c>
    </row>
    <row r="231" spans="1:3" x14ac:dyDescent="0.25">
      <c r="A231" s="21" t="s">
        <v>312</v>
      </c>
      <c r="C231" s="14">
        <v>0</v>
      </c>
    </row>
    <row r="232" spans="1:3" x14ac:dyDescent="0.25">
      <c r="A232" s="21" t="s">
        <v>173</v>
      </c>
      <c r="C232" s="39">
        <v>1097</v>
      </c>
    </row>
    <row r="233" spans="1:3" x14ac:dyDescent="0.25">
      <c r="A233" s="21" t="s">
        <v>313</v>
      </c>
      <c r="C233" s="14">
        <v>0</v>
      </c>
    </row>
    <row r="234" spans="1:3" x14ac:dyDescent="0.25">
      <c r="A234" s="21" t="s">
        <v>174</v>
      </c>
      <c r="C234" s="39">
        <v>3049</v>
      </c>
    </row>
    <row r="235" spans="1:3" x14ac:dyDescent="0.25">
      <c r="A235" s="21" t="s">
        <v>175</v>
      </c>
      <c r="C235" s="39">
        <v>3587</v>
      </c>
    </row>
    <row r="236" spans="1:3" x14ac:dyDescent="0.25">
      <c r="A236" s="42" t="s">
        <v>176</v>
      </c>
      <c r="B236" s="46"/>
      <c r="C236" s="33">
        <v>16000</v>
      </c>
    </row>
    <row r="237" spans="1:3" x14ac:dyDescent="0.25">
      <c r="A237" s="20" t="s">
        <v>370</v>
      </c>
      <c r="C237" s="32"/>
    </row>
    <row r="238" spans="1:3" x14ac:dyDescent="0.25">
      <c r="A238" s="20" t="s">
        <v>177</v>
      </c>
      <c r="C238" s="32">
        <v>0</v>
      </c>
    </row>
    <row r="239" spans="1:3" x14ac:dyDescent="0.25">
      <c r="A239" s="20" t="s">
        <v>178</v>
      </c>
      <c r="C239" s="32">
        <v>5000</v>
      </c>
    </row>
    <row r="240" spans="1:3" x14ac:dyDescent="0.25">
      <c r="A240" s="20" t="s">
        <v>371</v>
      </c>
      <c r="C240" s="32">
        <v>1000</v>
      </c>
    </row>
    <row r="241" spans="1:3" x14ac:dyDescent="0.25">
      <c r="A241" s="20" t="s">
        <v>314</v>
      </c>
      <c r="C241" s="32">
        <v>4000</v>
      </c>
    </row>
    <row r="242" spans="1:3" x14ac:dyDescent="0.25">
      <c r="A242" s="19" t="s">
        <v>180</v>
      </c>
      <c r="C242" s="35">
        <f>SUM(C229:C241)</f>
        <v>81585</v>
      </c>
    </row>
    <row r="243" spans="1:3" x14ac:dyDescent="0.25">
      <c r="A243" s="19" t="s">
        <v>315</v>
      </c>
      <c r="C243" s="35"/>
    </row>
    <row r="244" spans="1:3" x14ac:dyDescent="0.25">
      <c r="A244" s="21" t="s">
        <v>316</v>
      </c>
      <c r="C244" s="2">
        <v>15600</v>
      </c>
    </row>
    <row r="245" spans="1:3" x14ac:dyDescent="0.25">
      <c r="A245" s="21" t="s">
        <v>317</v>
      </c>
      <c r="C245" s="2">
        <v>500</v>
      </c>
    </row>
    <row r="246" spans="1:3" x14ac:dyDescent="0.25">
      <c r="A246" s="21" t="s">
        <v>318</v>
      </c>
      <c r="C246" s="2">
        <v>1000</v>
      </c>
    </row>
    <row r="247" spans="1:3" x14ac:dyDescent="0.25">
      <c r="A247" s="19" t="s">
        <v>319</v>
      </c>
      <c r="C247" s="3">
        <f>SUM(C244:C246)</f>
        <v>17100</v>
      </c>
    </row>
    <row r="248" spans="1:3" ht="25.5" thickBot="1" x14ac:dyDescent="0.3">
      <c r="A248" s="18" t="s">
        <v>1</v>
      </c>
      <c r="B248" s="25"/>
      <c r="C248" s="27" t="s">
        <v>339</v>
      </c>
    </row>
    <row r="249" spans="1:3" ht="15.75" thickTop="1" x14ac:dyDescent="0.25">
      <c r="A249" s="19" t="s">
        <v>181</v>
      </c>
    </row>
    <row r="250" spans="1:3" x14ac:dyDescent="0.25">
      <c r="A250" s="42" t="s">
        <v>182</v>
      </c>
      <c r="B250" s="46"/>
      <c r="C250" s="33">
        <v>104491</v>
      </c>
    </row>
    <row r="251" spans="1:3" x14ac:dyDescent="0.25">
      <c r="A251" s="20" t="s">
        <v>320</v>
      </c>
      <c r="C251" s="2">
        <v>2700</v>
      </c>
    </row>
    <row r="252" spans="1:3" x14ac:dyDescent="0.25">
      <c r="A252" s="20" t="s">
        <v>183</v>
      </c>
      <c r="C252" s="32">
        <v>0</v>
      </c>
    </row>
    <row r="253" spans="1:3" x14ac:dyDescent="0.25">
      <c r="A253" s="42" t="s">
        <v>184</v>
      </c>
      <c r="B253" s="46"/>
      <c r="C253" s="33">
        <v>4783</v>
      </c>
    </row>
    <row r="254" spans="1:3" x14ac:dyDescent="0.25">
      <c r="A254" s="20" t="s">
        <v>372</v>
      </c>
      <c r="C254" s="32"/>
    </row>
    <row r="255" spans="1:3" x14ac:dyDescent="0.25">
      <c r="A255" s="42" t="s">
        <v>185</v>
      </c>
      <c r="B255" s="46"/>
      <c r="C255" s="33">
        <v>22393</v>
      </c>
    </row>
    <row r="256" spans="1:3" x14ac:dyDescent="0.25">
      <c r="A256" s="20" t="s">
        <v>186</v>
      </c>
      <c r="C256" s="32">
        <v>0</v>
      </c>
    </row>
    <row r="257" spans="1:3" x14ac:dyDescent="0.25">
      <c r="A257" s="42" t="s">
        <v>187</v>
      </c>
      <c r="B257" s="46"/>
      <c r="C257" s="33">
        <v>9403</v>
      </c>
    </row>
    <row r="258" spans="1:3" x14ac:dyDescent="0.25">
      <c r="A258" s="20" t="s">
        <v>188</v>
      </c>
      <c r="C258" s="32">
        <v>7705</v>
      </c>
    </row>
    <row r="259" spans="1:3" x14ac:dyDescent="0.25">
      <c r="A259" s="20" t="s">
        <v>189</v>
      </c>
      <c r="C259" s="32">
        <v>1200</v>
      </c>
    </row>
    <row r="260" spans="1:3" x14ac:dyDescent="0.25">
      <c r="A260" s="20" t="s">
        <v>190</v>
      </c>
      <c r="C260" s="32">
        <v>160</v>
      </c>
    </row>
    <row r="261" spans="1:3" x14ac:dyDescent="0.25">
      <c r="A261" s="20" t="s">
        <v>191</v>
      </c>
      <c r="C261" s="32">
        <v>2500</v>
      </c>
    </row>
    <row r="262" spans="1:3" x14ac:dyDescent="0.25">
      <c r="A262" s="20" t="s">
        <v>192</v>
      </c>
      <c r="C262" s="32">
        <v>1500</v>
      </c>
    </row>
    <row r="263" spans="1:3" x14ac:dyDescent="0.25">
      <c r="A263" s="20" t="s">
        <v>193</v>
      </c>
      <c r="C263" s="4">
        <v>1230</v>
      </c>
    </row>
    <row r="264" spans="1:3" x14ac:dyDescent="0.25">
      <c r="A264" s="20" t="s">
        <v>194</v>
      </c>
      <c r="C264" s="32">
        <v>200</v>
      </c>
    </row>
    <row r="265" spans="1:3" x14ac:dyDescent="0.25">
      <c r="A265" s="19" t="s">
        <v>195</v>
      </c>
      <c r="C265" s="35">
        <f>SUM(C250:C264)</f>
        <v>158265</v>
      </c>
    </row>
    <row r="266" spans="1:3" x14ac:dyDescent="0.25">
      <c r="A266" s="19" t="s">
        <v>196</v>
      </c>
    </row>
    <row r="267" spans="1:3" x14ac:dyDescent="0.25">
      <c r="A267" s="42" t="s">
        <v>373</v>
      </c>
      <c r="B267" s="46"/>
      <c r="C267" s="31">
        <v>0</v>
      </c>
    </row>
    <row r="268" spans="1:3" x14ac:dyDescent="0.25">
      <c r="A268" s="20" t="s">
        <v>374</v>
      </c>
      <c r="C268" s="2"/>
    </row>
    <row r="269" spans="1:3" x14ac:dyDescent="0.25">
      <c r="A269" s="20" t="s">
        <v>197</v>
      </c>
      <c r="C269" s="32">
        <v>7500</v>
      </c>
    </row>
    <row r="270" spans="1:3" x14ac:dyDescent="0.25">
      <c r="A270" s="20" t="s">
        <v>198</v>
      </c>
      <c r="C270" s="2">
        <v>6500</v>
      </c>
    </row>
    <row r="271" spans="1:3" x14ac:dyDescent="0.25">
      <c r="A271" s="20" t="s">
        <v>200</v>
      </c>
      <c r="C271" s="32">
        <v>1372</v>
      </c>
    </row>
    <row r="272" spans="1:3" x14ac:dyDescent="0.25">
      <c r="A272" s="20" t="s">
        <v>201</v>
      </c>
      <c r="C272" s="32">
        <v>3900</v>
      </c>
    </row>
    <row r="273" spans="1:3" x14ac:dyDescent="0.25">
      <c r="A273" s="20" t="s">
        <v>202</v>
      </c>
      <c r="C273" s="32">
        <v>3200</v>
      </c>
    </row>
    <row r="274" spans="1:3" x14ac:dyDescent="0.25">
      <c r="A274" s="20" t="s">
        <v>203</v>
      </c>
      <c r="C274" s="2">
        <v>500</v>
      </c>
    </row>
    <row r="275" spans="1:3" x14ac:dyDescent="0.25">
      <c r="A275" s="19" t="s">
        <v>204</v>
      </c>
      <c r="C275" s="40">
        <f>SUM(C269:C274)</f>
        <v>22972</v>
      </c>
    </row>
    <row r="276" spans="1:3" x14ac:dyDescent="0.25">
      <c r="A276" s="19" t="s">
        <v>205</v>
      </c>
    </row>
    <row r="277" spans="1:3" x14ac:dyDescent="0.25">
      <c r="A277" s="20" t="s">
        <v>206</v>
      </c>
      <c r="C277" s="32">
        <v>8700</v>
      </c>
    </row>
    <row r="278" spans="1:3" x14ac:dyDescent="0.25">
      <c r="A278" s="20" t="s">
        <v>321</v>
      </c>
      <c r="C278" s="32">
        <v>11779</v>
      </c>
    </row>
    <row r="279" spans="1:3" x14ac:dyDescent="0.25">
      <c r="A279" s="20" t="s">
        <v>208</v>
      </c>
      <c r="C279" s="32">
        <v>5000</v>
      </c>
    </row>
    <row r="280" spans="1:3" x14ac:dyDescent="0.25">
      <c r="A280" s="42" t="s">
        <v>209</v>
      </c>
      <c r="B280" s="46"/>
      <c r="C280" s="33">
        <v>13300</v>
      </c>
    </row>
    <row r="281" spans="1:3" x14ac:dyDescent="0.25">
      <c r="A281" s="20" t="s">
        <v>210</v>
      </c>
      <c r="C281" s="32">
        <v>4500</v>
      </c>
    </row>
    <row r="282" spans="1:3" x14ac:dyDescent="0.25">
      <c r="A282" s="20" t="s">
        <v>211</v>
      </c>
      <c r="C282" s="32">
        <v>2000</v>
      </c>
    </row>
    <row r="283" spans="1:3" x14ac:dyDescent="0.25">
      <c r="A283" s="20" t="s">
        <v>322</v>
      </c>
      <c r="C283" s="2">
        <v>0</v>
      </c>
    </row>
    <row r="284" spans="1:3" x14ac:dyDescent="0.25">
      <c r="A284" s="20" t="s">
        <v>212</v>
      </c>
      <c r="C284" s="2">
        <v>2000</v>
      </c>
    </row>
    <row r="285" spans="1:3" x14ac:dyDescent="0.25">
      <c r="A285" s="20" t="s">
        <v>213</v>
      </c>
      <c r="C285" s="32">
        <v>3700</v>
      </c>
    </row>
    <row r="286" spans="1:3" x14ac:dyDescent="0.25">
      <c r="A286" s="20" t="s">
        <v>214</v>
      </c>
      <c r="C286" s="32">
        <v>4000</v>
      </c>
    </row>
    <row r="287" spans="1:3" x14ac:dyDescent="0.25">
      <c r="A287" s="20" t="s">
        <v>215</v>
      </c>
      <c r="C287" s="32">
        <v>1000</v>
      </c>
    </row>
    <row r="288" spans="1:3" x14ac:dyDescent="0.25">
      <c r="A288" s="20" t="s">
        <v>216</v>
      </c>
      <c r="C288" s="32">
        <v>200</v>
      </c>
    </row>
    <row r="289" spans="1:3" x14ac:dyDescent="0.25">
      <c r="A289" s="19" t="s">
        <v>217</v>
      </c>
      <c r="C289" s="35">
        <f>SUM(C277:C288)</f>
        <v>56179</v>
      </c>
    </row>
    <row r="290" spans="1:3" ht="25.5" thickBot="1" x14ac:dyDescent="0.3">
      <c r="A290" s="18" t="s">
        <v>1</v>
      </c>
      <c r="B290" s="25"/>
      <c r="C290" s="27" t="s">
        <v>339</v>
      </c>
    </row>
    <row r="291" spans="1:3" ht="15.75" thickTop="1" x14ac:dyDescent="0.25">
      <c r="A291" s="19" t="s">
        <v>218</v>
      </c>
    </row>
    <row r="292" spans="1:3" x14ac:dyDescent="0.25">
      <c r="A292" s="20" t="s">
        <v>219</v>
      </c>
      <c r="C292" s="32">
        <v>0</v>
      </c>
    </row>
    <row r="293" spans="1:3" x14ac:dyDescent="0.25">
      <c r="A293" s="20" t="s">
        <v>220</v>
      </c>
      <c r="C293" s="32">
        <v>0</v>
      </c>
    </row>
    <row r="294" spans="1:3" x14ac:dyDescent="0.25">
      <c r="A294" s="20" t="s">
        <v>221</v>
      </c>
      <c r="C294" s="2">
        <v>8000</v>
      </c>
    </row>
    <row r="295" spans="1:3" x14ac:dyDescent="0.25">
      <c r="A295" s="20" t="s">
        <v>222</v>
      </c>
      <c r="C295" s="4">
        <v>3545</v>
      </c>
    </row>
    <row r="296" spans="1:3" x14ac:dyDescent="0.25">
      <c r="A296" s="20" t="s">
        <v>223</v>
      </c>
      <c r="C296" s="32">
        <v>500</v>
      </c>
    </row>
    <row r="297" spans="1:3" x14ac:dyDescent="0.25">
      <c r="A297" s="20" t="s">
        <v>224</v>
      </c>
      <c r="C297" s="32">
        <v>0</v>
      </c>
    </row>
    <row r="298" spans="1:3" x14ac:dyDescent="0.25">
      <c r="A298" s="19" t="s">
        <v>225</v>
      </c>
      <c r="C298" s="35">
        <f>SUM(C292:C297)</f>
        <v>12045</v>
      </c>
    </row>
    <row r="299" spans="1:3" x14ac:dyDescent="0.25">
      <c r="A299" s="19" t="s">
        <v>226</v>
      </c>
    </row>
    <row r="300" spans="1:3" x14ac:dyDescent="0.25">
      <c r="A300" s="20" t="s">
        <v>227</v>
      </c>
      <c r="C300" s="4">
        <f>C28</f>
        <v>1028</v>
      </c>
    </row>
    <row r="301" spans="1:3" x14ac:dyDescent="0.25">
      <c r="A301" s="20" t="s">
        <v>228</v>
      </c>
      <c r="C301" s="4">
        <f t="shared" ref="C301:C304" si="6">C29</f>
        <v>9557</v>
      </c>
    </row>
    <row r="302" spans="1:3" x14ac:dyDescent="0.25">
      <c r="A302" s="20" t="s">
        <v>229</v>
      </c>
      <c r="C302" s="4">
        <f t="shared" si="6"/>
        <v>1028</v>
      </c>
    </row>
    <row r="303" spans="1:3" x14ac:dyDescent="0.25">
      <c r="A303" s="20" t="s">
        <v>230</v>
      </c>
      <c r="C303" s="4">
        <f t="shared" si="6"/>
        <v>668</v>
      </c>
    </row>
    <row r="304" spans="1:3" x14ac:dyDescent="0.25">
      <c r="A304" s="20" t="s">
        <v>231</v>
      </c>
      <c r="C304" s="4">
        <f t="shared" si="6"/>
        <v>2416</v>
      </c>
    </row>
    <row r="305" spans="1:3" x14ac:dyDescent="0.25">
      <c r="A305" s="19" t="s">
        <v>232</v>
      </c>
      <c r="C305" s="6">
        <f>SUM(C300:C304)</f>
        <v>14697</v>
      </c>
    </row>
    <row r="306" spans="1:3" x14ac:dyDescent="0.25">
      <c r="A306" s="19" t="s">
        <v>233</v>
      </c>
    </row>
    <row r="307" spans="1:3" x14ac:dyDescent="0.25">
      <c r="A307" s="20" t="s">
        <v>234</v>
      </c>
      <c r="C307" s="32">
        <v>5000</v>
      </c>
    </row>
    <row r="308" spans="1:3" x14ac:dyDescent="0.25">
      <c r="A308" s="19" t="s">
        <v>235</v>
      </c>
      <c r="C308" s="35">
        <f>C307</f>
        <v>5000</v>
      </c>
    </row>
    <row r="309" spans="1:3" x14ac:dyDescent="0.25">
      <c r="A309" s="19" t="s">
        <v>236</v>
      </c>
      <c r="C309" s="35"/>
    </row>
    <row r="310" spans="1:3" x14ac:dyDescent="0.25">
      <c r="A310" s="20" t="s">
        <v>237</v>
      </c>
      <c r="C310" s="5">
        <v>5000</v>
      </c>
    </row>
    <row r="311" spans="1:3" x14ac:dyDescent="0.25">
      <c r="A311" s="20" t="s">
        <v>323</v>
      </c>
      <c r="C311" s="5">
        <v>30000</v>
      </c>
    </row>
    <row r="312" spans="1:3" x14ac:dyDescent="0.25">
      <c r="A312" s="20" t="s">
        <v>238</v>
      </c>
      <c r="C312" s="5">
        <v>300</v>
      </c>
    </row>
    <row r="313" spans="1:3" x14ac:dyDescent="0.25">
      <c r="A313" s="20" t="s">
        <v>239</v>
      </c>
      <c r="C313" s="4">
        <v>35000</v>
      </c>
    </row>
    <row r="314" spans="1:3" x14ac:dyDescent="0.25">
      <c r="A314" s="20" t="s">
        <v>375</v>
      </c>
      <c r="C314" s="4">
        <v>0</v>
      </c>
    </row>
    <row r="315" spans="1:3" x14ac:dyDescent="0.25">
      <c r="A315" s="20" t="s">
        <v>247</v>
      </c>
      <c r="C315" s="5">
        <v>6000</v>
      </c>
    </row>
    <row r="316" spans="1:3" x14ac:dyDescent="0.25">
      <c r="A316" s="20" t="s">
        <v>248</v>
      </c>
      <c r="C316" s="4">
        <v>0</v>
      </c>
    </row>
    <row r="317" spans="1:3" x14ac:dyDescent="0.25">
      <c r="A317" s="20" t="s">
        <v>249</v>
      </c>
      <c r="C317" s="4">
        <v>0</v>
      </c>
    </row>
    <row r="318" spans="1:3" x14ac:dyDescent="0.25">
      <c r="A318" s="20" t="s">
        <v>251</v>
      </c>
      <c r="C318" s="4">
        <v>8000</v>
      </c>
    </row>
    <row r="319" spans="1:3" x14ac:dyDescent="0.25">
      <c r="A319" s="19" t="s">
        <v>324</v>
      </c>
      <c r="C319" s="6">
        <f>SUM(C310:C318)</f>
        <v>84300</v>
      </c>
    </row>
    <row r="320" spans="1:3" x14ac:dyDescent="0.25">
      <c r="A320" s="19" t="s">
        <v>325</v>
      </c>
      <c r="C320" s="35"/>
    </row>
    <row r="321" spans="1:3" x14ac:dyDescent="0.25">
      <c r="A321" s="42" t="s">
        <v>326</v>
      </c>
      <c r="B321" s="46"/>
      <c r="C321" s="33">
        <v>37727</v>
      </c>
    </row>
    <row r="322" spans="1:3" x14ac:dyDescent="0.25">
      <c r="A322" s="20" t="s">
        <v>327</v>
      </c>
      <c r="C322" s="5">
        <v>5000</v>
      </c>
    </row>
    <row r="323" spans="1:3" x14ac:dyDescent="0.25">
      <c r="A323" s="20" t="s">
        <v>376</v>
      </c>
      <c r="C323" s="5"/>
    </row>
    <row r="324" spans="1:3" x14ac:dyDescent="0.25">
      <c r="A324" s="20" t="s">
        <v>328</v>
      </c>
      <c r="C324" s="4">
        <v>310</v>
      </c>
    </row>
    <row r="325" spans="1:3" x14ac:dyDescent="0.25">
      <c r="A325" s="20" t="s">
        <v>240</v>
      </c>
      <c r="C325" s="5">
        <v>0</v>
      </c>
    </row>
    <row r="326" spans="1:3" x14ac:dyDescent="0.25">
      <c r="A326" s="20" t="s">
        <v>329</v>
      </c>
      <c r="C326" s="5">
        <v>2000</v>
      </c>
    </row>
    <row r="327" spans="1:3" x14ac:dyDescent="0.25">
      <c r="A327" s="20" t="s">
        <v>241</v>
      </c>
      <c r="C327" s="5">
        <v>11670</v>
      </c>
    </row>
    <row r="328" spans="1:3" x14ac:dyDescent="0.25">
      <c r="A328" s="20" t="s">
        <v>242</v>
      </c>
      <c r="C328" s="5">
        <v>3870</v>
      </c>
    </row>
    <row r="329" spans="1:3" x14ac:dyDescent="0.25">
      <c r="A329" s="42" t="s">
        <v>377</v>
      </c>
      <c r="B329" s="46"/>
      <c r="C329" s="33">
        <v>6225</v>
      </c>
    </row>
    <row r="330" spans="1:3" x14ac:dyDescent="0.25">
      <c r="A330" s="20" t="s">
        <v>244</v>
      </c>
      <c r="C330" s="4">
        <v>1200</v>
      </c>
    </row>
    <row r="331" spans="1:3" x14ac:dyDescent="0.25">
      <c r="A331" s="20" t="s">
        <v>245</v>
      </c>
      <c r="C331" s="17">
        <v>0</v>
      </c>
    </row>
    <row r="332" spans="1:3" x14ac:dyDescent="0.25">
      <c r="A332" s="20" t="s">
        <v>330</v>
      </c>
      <c r="C332" s="41">
        <v>1000</v>
      </c>
    </row>
    <row r="333" spans="1:3" x14ac:dyDescent="0.25">
      <c r="A333" s="19" t="s">
        <v>331</v>
      </c>
      <c r="C333" s="6">
        <f>SUM(C321:C332)</f>
        <v>69002</v>
      </c>
    </row>
    <row r="334" spans="1:3" ht="25.5" thickBot="1" x14ac:dyDescent="0.3">
      <c r="A334" s="18" t="s">
        <v>1</v>
      </c>
      <c r="B334" s="25"/>
      <c r="C334" s="27" t="s">
        <v>339</v>
      </c>
    </row>
    <row r="335" spans="1:3" ht="15.75" thickTop="1" x14ac:dyDescent="0.25">
      <c r="A335" s="19" t="s">
        <v>253</v>
      </c>
    </row>
    <row r="336" spans="1:3" x14ac:dyDescent="0.25">
      <c r="A336" s="42" t="s">
        <v>254</v>
      </c>
      <c r="B336" s="46"/>
      <c r="C336" s="31">
        <v>203</v>
      </c>
    </row>
    <row r="337" spans="1:3" x14ac:dyDescent="0.25">
      <c r="A337" s="20" t="s">
        <v>378</v>
      </c>
      <c r="C337" s="4">
        <v>0</v>
      </c>
    </row>
    <row r="338" spans="1:3" x14ac:dyDescent="0.25">
      <c r="A338" s="20" t="s">
        <v>379</v>
      </c>
      <c r="C338" s="4"/>
    </row>
    <row r="339" spans="1:3" x14ac:dyDescent="0.25">
      <c r="A339" s="20" t="s">
        <v>332</v>
      </c>
      <c r="C339" s="4">
        <v>2000</v>
      </c>
    </row>
    <row r="340" spans="1:3" x14ac:dyDescent="0.25">
      <c r="A340" s="20" t="s">
        <v>333</v>
      </c>
      <c r="C340" s="4">
        <v>0</v>
      </c>
    </row>
    <row r="341" spans="1:3" x14ac:dyDescent="0.25">
      <c r="A341" s="20" t="s">
        <v>334</v>
      </c>
      <c r="C341" s="4">
        <v>1000</v>
      </c>
    </row>
    <row r="342" spans="1:3" x14ac:dyDescent="0.25">
      <c r="A342" s="20" t="s">
        <v>335</v>
      </c>
      <c r="C342" s="4">
        <v>1000</v>
      </c>
    </row>
    <row r="343" spans="1:3" x14ac:dyDescent="0.25">
      <c r="A343" s="20" t="s">
        <v>380</v>
      </c>
      <c r="C343" s="4">
        <v>10000</v>
      </c>
    </row>
    <row r="344" spans="1:3" x14ac:dyDescent="0.25">
      <c r="A344" s="20" t="s">
        <v>337</v>
      </c>
      <c r="C344" s="4">
        <v>0</v>
      </c>
    </row>
    <row r="345" spans="1:3" ht="15.75" thickBot="1" x14ac:dyDescent="0.3">
      <c r="A345" s="19" t="s">
        <v>255</v>
      </c>
      <c r="C345" s="6">
        <f>SUM(C336:C344)</f>
        <v>14203</v>
      </c>
    </row>
    <row r="346" spans="1:3" ht="15.75" thickBot="1" x14ac:dyDescent="0.3">
      <c r="A346" s="19" t="s">
        <v>61</v>
      </c>
      <c r="C346" s="11">
        <f>C124+C134+C155+C158+C163+C180+C185+C188+C191+C227+C242+C247+C265+C275+C289+C298+C305+C308+C319+C333+C345</f>
        <v>1299492</v>
      </c>
    </row>
    <row r="347" spans="1:3" x14ac:dyDescent="0.25">
      <c r="A347" s="19" t="s">
        <v>256</v>
      </c>
    </row>
    <row r="348" spans="1:3" x14ac:dyDescent="0.25">
      <c r="A348" s="19" t="s">
        <v>257</v>
      </c>
    </row>
    <row r="349" spans="1:3" x14ac:dyDescent="0.25">
      <c r="A349" s="20" t="s">
        <v>258</v>
      </c>
      <c r="C349" s="2">
        <v>50000</v>
      </c>
    </row>
    <row r="350" spans="1:3" x14ac:dyDescent="0.25">
      <c r="A350" s="20" t="s">
        <v>338</v>
      </c>
      <c r="C350" s="2"/>
    </row>
    <row r="351" spans="1:3" x14ac:dyDescent="0.25">
      <c r="A351" s="20" t="s">
        <v>259</v>
      </c>
      <c r="C351" s="2">
        <v>0</v>
      </c>
    </row>
    <row r="352" spans="1:3" x14ac:dyDescent="0.25">
      <c r="A352" s="20" t="s">
        <v>381</v>
      </c>
      <c r="C352" s="2"/>
    </row>
    <row r="353" spans="1:3" x14ac:dyDescent="0.25">
      <c r="A353" s="20" t="s">
        <v>260</v>
      </c>
      <c r="C353" s="2">
        <v>150</v>
      </c>
    </row>
    <row r="354" spans="1:3" x14ac:dyDescent="0.25">
      <c r="A354" s="19" t="s">
        <v>261</v>
      </c>
      <c r="C354" s="3">
        <f>SUM(C349:C353)</f>
        <v>50150</v>
      </c>
    </row>
    <row r="355" spans="1:3" x14ac:dyDescent="0.25">
      <c r="A355" s="19" t="s">
        <v>262</v>
      </c>
    </row>
    <row r="356" spans="1:3" x14ac:dyDescent="0.25">
      <c r="A356" s="20" t="s">
        <v>263</v>
      </c>
      <c r="C356" s="2">
        <v>5000</v>
      </c>
    </row>
    <row r="357" spans="1:3" x14ac:dyDescent="0.25">
      <c r="A357" s="19" t="s">
        <v>264</v>
      </c>
      <c r="C357" s="3">
        <f>SUM(C356)</f>
        <v>5000</v>
      </c>
    </row>
    <row r="358" spans="1:3" ht="15.75" thickBot="1" x14ac:dyDescent="0.3">
      <c r="A358" s="19" t="s">
        <v>265</v>
      </c>
      <c r="C358" s="3">
        <f>C354+C357</f>
        <v>55150</v>
      </c>
    </row>
    <row r="359" spans="1:3" ht="16.5" thickTop="1" thickBot="1" x14ac:dyDescent="0.3">
      <c r="A359" s="19" t="s">
        <v>266</v>
      </c>
      <c r="C359" s="12">
        <f>C346+C358</f>
        <v>1354642</v>
      </c>
    </row>
    <row r="360" spans="1:3" ht="15.75" thickTop="1" x14ac:dyDescent="0.25">
      <c r="A360" s="24" t="s">
        <v>267</v>
      </c>
    </row>
    <row r="361" spans="1:3" x14ac:dyDescent="0.25">
      <c r="A361" s="24" t="s">
        <v>268</v>
      </c>
      <c r="C361" s="9">
        <f t="shared" ref="C361" si="7">C74-C346</f>
        <v>-106594</v>
      </c>
    </row>
    <row r="362" spans="1:3" x14ac:dyDescent="0.25">
      <c r="A362" s="24" t="s">
        <v>269</v>
      </c>
      <c r="C362" s="9">
        <f t="shared" ref="C362" si="8">C99-C359</f>
        <v>-159744</v>
      </c>
    </row>
  </sheetData>
  <pageMargins left="0.7" right="0.7" top="0.75" bottom="0.75" header="0.3" footer="0.3"/>
  <pageSetup paperSize="0" orientation="portrait" verticalDpi="0" r:id="rId1"/>
  <headerFooter>
    <oddHeader>&amp;C&amp;"-,Bold"&amp;12 2015 Budget</oddHeader>
  </headerFooter>
  <rowBreaks count="8" manualBreakCount="8">
    <brk id="43" max="16383" man="1"/>
    <brk id="84" max="16383" man="1"/>
    <brk id="124" max="16383" man="1"/>
    <brk id="163" max="16383" man="1"/>
    <brk id="206" max="16383" man="1"/>
    <brk id="247" max="16383" man="1"/>
    <brk id="289" max="16383" man="1"/>
    <brk id="3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2"/>
  <sheetViews>
    <sheetView topLeftCell="A286" zoomScaleNormal="100" workbookViewId="0">
      <selection activeCell="D358" sqref="D358"/>
    </sheetView>
  </sheetViews>
  <sheetFormatPr defaultRowHeight="15" x14ac:dyDescent="0.25"/>
  <cols>
    <col min="1" max="1" width="33.5703125" customWidth="1"/>
    <col min="2" max="2" width="3.85546875" customWidth="1"/>
    <col min="3" max="3" width="12.140625" customWidth="1"/>
  </cols>
  <sheetData>
    <row r="1" spans="1:3" ht="25.5" thickBot="1" x14ac:dyDescent="0.3">
      <c r="A1" s="18" t="s">
        <v>1</v>
      </c>
      <c r="B1" s="25"/>
      <c r="C1" s="1" t="s">
        <v>382</v>
      </c>
    </row>
    <row r="2" spans="1:3" ht="15.75" thickTop="1" x14ac:dyDescent="0.25">
      <c r="A2" s="19" t="s">
        <v>2</v>
      </c>
    </row>
    <row r="3" spans="1:3" x14ac:dyDescent="0.25">
      <c r="A3" s="19" t="s">
        <v>3</v>
      </c>
    </row>
    <row r="4" spans="1:3" x14ac:dyDescent="0.25">
      <c r="A4" s="19" t="s">
        <v>4</v>
      </c>
    </row>
    <row r="5" spans="1:3" x14ac:dyDescent="0.25">
      <c r="A5" s="20" t="s">
        <v>5</v>
      </c>
      <c r="C5" s="5">
        <v>465159</v>
      </c>
    </row>
    <row r="6" spans="1:3" x14ac:dyDescent="0.25">
      <c r="A6" s="20" t="s">
        <v>6</v>
      </c>
      <c r="C6" s="2">
        <v>12000</v>
      </c>
    </row>
    <row r="7" spans="1:3" x14ac:dyDescent="0.25">
      <c r="A7" s="19" t="s">
        <v>7</v>
      </c>
      <c r="C7" s="3">
        <f>SUM(C5:C6)</f>
        <v>477159</v>
      </c>
    </row>
    <row r="8" spans="1:3" x14ac:dyDescent="0.25">
      <c r="A8" s="19" t="s">
        <v>8</v>
      </c>
    </row>
    <row r="9" spans="1:3" x14ac:dyDescent="0.25">
      <c r="A9" s="20" t="s">
        <v>9</v>
      </c>
      <c r="C9" s="4">
        <v>35000</v>
      </c>
    </row>
    <row r="10" spans="1:3" x14ac:dyDescent="0.25">
      <c r="A10" s="20" t="s">
        <v>10</v>
      </c>
      <c r="C10" s="4">
        <v>70000</v>
      </c>
    </row>
    <row r="11" spans="1:3" x14ac:dyDescent="0.25">
      <c r="A11" s="20" t="s">
        <v>11</v>
      </c>
      <c r="C11" s="5">
        <v>222773</v>
      </c>
    </row>
    <row r="12" spans="1:3" x14ac:dyDescent="0.25">
      <c r="A12" s="21" t="s">
        <v>12</v>
      </c>
      <c r="C12" s="5">
        <v>141572</v>
      </c>
    </row>
    <row r="13" spans="1:3" x14ac:dyDescent="0.25">
      <c r="A13" s="20" t="s">
        <v>13</v>
      </c>
      <c r="C13" s="4">
        <v>9222</v>
      </c>
    </row>
    <row r="14" spans="1:3" x14ac:dyDescent="0.25">
      <c r="A14" s="20" t="s">
        <v>14</v>
      </c>
      <c r="C14" s="4">
        <v>182</v>
      </c>
    </row>
    <row r="15" spans="1:3" x14ac:dyDescent="0.25">
      <c r="A15" s="19" t="s">
        <v>15</v>
      </c>
      <c r="C15" s="6">
        <f>SUM(C9:C14)</f>
        <v>478749</v>
      </c>
    </row>
    <row r="16" spans="1:3" x14ac:dyDescent="0.25">
      <c r="A16" s="19" t="s">
        <v>16</v>
      </c>
      <c r="C16" s="7"/>
    </row>
    <row r="17" spans="1:3" x14ac:dyDescent="0.25">
      <c r="A17" s="20" t="s">
        <v>17</v>
      </c>
      <c r="C17" s="4">
        <v>6253</v>
      </c>
    </row>
    <row r="18" spans="1:3" x14ac:dyDescent="0.25">
      <c r="A18" s="20" t="s">
        <v>18</v>
      </c>
      <c r="C18" s="4">
        <v>674</v>
      </c>
    </row>
    <row r="19" spans="1:3" x14ac:dyDescent="0.25">
      <c r="A19" s="20" t="s">
        <v>19</v>
      </c>
      <c r="C19" s="4">
        <v>200</v>
      </c>
    </row>
    <row r="20" spans="1:3" x14ac:dyDescent="0.25">
      <c r="A20" s="20" t="s">
        <v>20</v>
      </c>
      <c r="C20" s="4">
        <v>3694</v>
      </c>
    </row>
    <row r="21" spans="1:3" x14ac:dyDescent="0.25">
      <c r="A21" s="20" t="s">
        <v>21</v>
      </c>
      <c r="C21" s="4">
        <v>1446</v>
      </c>
    </row>
    <row r="22" spans="1:3" x14ac:dyDescent="0.25">
      <c r="A22" s="20" t="s">
        <v>22</v>
      </c>
      <c r="C22" s="4">
        <v>82</v>
      </c>
    </row>
    <row r="23" spans="1:3" x14ac:dyDescent="0.25">
      <c r="A23" s="20" t="s">
        <v>23</v>
      </c>
      <c r="C23" s="4">
        <v>1099</v>
      </c>
    </row>
    <row r="24" spans="1:3" x14ac:dyDescent="0.25">
      <c r="A24" s="20" t="s">
        <v>24</v>
      </c>
      <c r="C24" s="4">
        <v>13307</v>
      </c>
    </row>
    <row r="25" spans="1:3" x14ac:dyDescent="0.25">
      <c r="A25" s="20" t="s">
        <v>25</v>
      </c>
      <c r="C25" s="4">
        <v>1727</v>
      </c>
    </row>
    <row r="26" spans="1:3" x14ac:dyDescent="0.25">
      <c r="A26" s="19" t="s">
        <v>26</v>
      </c>
      <c r="C26" s="6">
        <f>SUM(C17:C25)</f>
        <v>28482</v>
      </c>
    </row>
    <row r="27" spans="1:3" x14ac:dyDescent="0.25">
      <c r="A27" s="19" t="s">
        <v>27</v>
      </c>
      <c r="C27" s="7"/>
    </row>
    <row r="28" spans="1:3" x14ac:dyDescent="0.25">
      <c r="A28" s="20" t="s">
        <v>28</v>
      </c>
      <c r="C28" s="4">
        <v>1028</v>
      </c>
    </row>
    <row r="29" spans="1:3" x14ac:dyDescent="0.25">
      <c r="A29" s="20" t="s">
        <v>29</v>
      </c>
      <c r="C29" s="4">
        <v>9557</v>
      </c>
    </row>
    <row r="30" spans="1:3" x14ac:dyDescent="0.25">
      <c r="A30" s="20" t="s">
        <v>30</v>
      </c>
      <c r="C30" s="4">
        <v>1028</v>
      </c>
    </row>
    <row r="31" spans="1:3" x14ac:dyDescent="0.25">
      <c r="A31" s="20" t="s">
        <v>31</v>
      </c>
      <c r="C31" s="4">
        <v>668</v>
      </c>
    </row>
    <row r="32" spans="1:3" x14ac:dyDescent="0.25">
      <c r="A32" s="20" t="s">
        <v>32</v>
      </c>
      <c r="C32" s="4">
        <v>2416</v>
      </c>
    </row>
    <row r="33" spans="1:3" x14ac:dyDescent="0.25">
      <c r="A33" s="19" t="s">
        <v>33</v>
      </c>
      <c r="C33" s="29">
        <f t="shared" ref="C33" si="0">SUM(C28:C32)</f>
        <v>14697</v>
      </c>
    </row>
    <row r="34" spans="1:3" x14ac:dyDescent="0.25">
      <c r="A34" s="19" t="s">
        <v>34</v>
      </c>
    </row>
    <row r="35" spans="1:3" x14ac:dyDescent="0.25">
      <c r="A35" s="20" t="s">
        <v>340</v>
      </c>
      <c r="C35" s="2">
        <v>0</v>
      </c>
    </row>
    <row r="36" spans="1:3" x14ac:dyDescent="0.25">
      <c r="A36" s="20" t="s">
        <v>35</v>
      </c>
      <c r="C36" s="2">
        <v>0</v>
      </c>
    </row>
    <row r="37" spans="1:3" x14ac:dyDescent="0.25">
      <c r="A37" s="20" t="s">
        <v>36</v>
      </c>
      <c r="C37" s="2">
        <v>0</v>
      </c>
    </row>
    <row r="38" spans="1:3" x14ac:dyDescent="0.25">
      <c r="A38" s="20" t="s">
        <v>37</v>
      </c>
      <c r="C38" s="2">
        <v>0</v>
      </c>
    </row>
    <row r="39" spans="1:3" x14ac:dyDescent="0.25">
      <c r="A39" s="20" t="s">
        <v>341</v>
      </c>
    </row>
    <row r="40" spans="1:3" x14ac:dyDescent="0.25">
      <c r="A40" s="20" t="s">
        <v>38</v>
      </c>
      <c r="C40" s="2">
        <v>23500</v>
      </c>
    </row>
    <row r="41" spans="1:3" x14ac:dyDescent="0.25">
      <c r="A41" s="20" t="s">
        <v>39</v>
      </c>
      <c r="C41" s="2">
        <v>0</v>
      </c>
    </row>
    <row r="42" spans="1:3" x14ac:dyDescent="0.25">
      <c r="A42" s="42" t="s">
        <v>383</v>
      </c>
      <c r="C42" s="2">
        <v>0</v>
      </c>
    </row>
    <row r="43" spans="1:3" x14ac:dyDescent="0.25">
      <c r="A43" s="20" t="s">
        <v>40</v>
      </c>
      <c r="C43" s="2">
        <v>5000</v>
      </c>
    </row>
    <row r="44" spans="1:3" x14ac:dyDescent="0.25">
      <c r="A44" s="20" t="s">
        <v>41</v>
      </c>
      <c r="C44" s="2">
        <v>0</v>
      </c>
    </row>
    <row r="45" spans="1:3" x14ac:dyDescent="0.25">
      <c r="A45" s="20" t="s">
        <v>42</v>
      </c>
      <c r="C45" s="2">
        <v>0</v>
      </c>
    </row>
    <row r="46" spans="1:3" x14ac:dyDescent="0.25">
      <c r="A46" s="19" t="s">
        <v>43</v>
      </c>
      <c r="C46" s="8">
        <f>SUM(C36:C45)</f>
        <v>28500</v>
      </c>
    </row>
    <row r="47" spans="1:3" ht="25.5" thickBot="1" x14ac:dyDescent="0.3">
      <c r="A47" s="18" t="s">
        <v>1</v>
      </c>
      <c r="B47" s="25"/>
      <c r="C47" s="1" t="s">
        <v>382</v>
      </c>
    </row>
    <row r="48" spans="1:3" ht="15.75" thickTop="1" x14ac:dyDescent="0.25">
      <c r="A48" s="19" t="s">
        <v>44</v>
      </c>
    </row>
    <row r="49" spans="1:3" x14ac:dyDescent="0.25">
      <c r="A49" s="20" t="s">
        <v>45</v>
      </c>
      <c r="C49" s="2">
        <v>0</v>
      </c>
    </row>
    <row r="50" spans="1:3" x14ac:dyDescent="0.25">
      <c r="A50" s="20" t="s">
        <v>46</v>
      </c>
      <c r="C50" s="2">
        <v>0</v>
      </c>
    </row>
    <row r="51" spans="1:3" x14ac:dyDescent="0.25">
      <c r="A51" s="20" t="s">
        <v>47</v>
      </c>
      <c r="C51" s="2">
        <v>0</v>
      </c>
    </row>
    <row r="52" spans="1:3" x14ac:dyDescent="0.25">
      <c r="A52" s="19" t="s">
        <v>48</v>
      </c>
      <c r="C52" s="9">
        <f>SUM(C49:C51)</f>
        <v>0</v>
      </c>
    </row>
    <row r="53" spans="1:3" x14ac:dyDescent="0.25">
      <c r="A53" s="19" t="s">
        <v>49</v>
      </c>
    </row>
    <row r="54" spans="1:3" x14ac:dyDescent="0.25">
      <c r="A54" s="20" t="s">
        <v>50</v>
      </c>
      <c r="C54" s="10">
        <v>5000</v>
      </c>
    </row>
    <row r="55" spans="1:3" x14ac:dyDescent="0.25">
      <c r="A55" s="19" t="s">
        <v>51</v>
      </c>
      <c r="C55" s="9">
        <f>C54</f>
        <v>5000</v>
      </c>
    </row>
    <row r="56" spans="1:3" x14ac:dyDescent="0.25">
      <c r="A56" s="19" t="s">
        <v>52</v>
      </c>
    </row>
    <row r="57" spans="1:3" x14ac:dyDescent="0.25">
      <c r="A57" s="20" t="s">
        <v>53</v>
      </c>
      <c r="C57" s="4">
        <v>0</v>
      </c>
    </row>
    <row r="58" spans="1:3" x14ac:dyDescent="0.25">
      <c r="A58" s="20" t="s">
        <v>54</v>
      </c>
      <c r="C58" s="4">
        <v>61436</v>
      </c>
    </row>
    <row r="59" spans="1:3" x14ac:dyDescent="0.25">
      <c r="A59" s="20" t="s">
        <v>270</v>
      </c>
      <c r="C59" s="4">
        <v>0</v>
      </c>
    </row>
    <row r="60" spans="1:3" x14ac:dyDescent="0.25">
      <c r="A60" s="20" t="s">
        <v>271</v>
      </c>
      <c r="C60" s="4">
        <v>84776</v>
      </c>
    </row>
    <row r="61" spans="1:3" x14ac:dyDescent="0.25">
      <c r="A61" s="20" t="s">
        <v>272</v>
      </c>
      <c r="C61" s="4">
        <v>0</v>
      </c>
    </row>
    <row r="62" spans="1:3" x14ac:dyDescent="0.25">
      <c r="A62" s="19" t="s">
        <v>273</v>
      </c>
      <c r="C62" s="6">
        <f t="shared" ref="C62" si="1">SUM(C57:C61)</f>
        <v>146212</v>
      </c>
    </row>
    <row r="63" spans="1:3" x14ac:dyDescent="0.25">
      <c r="A63" s="19" t="s">
        <v>274</v>
      </c>
      <c r="C63" s="4"/>
    </row>
    <row r="64" spans="1:3" x14ac:dyDescent="0.25">
      <c r="A64" s="20" t="s">
        <v>275</v>
      </c>
      <c r="C64" s="4">
        <v>6000</v>
      </c>
    </row>
    <row r="65" spans="1:3" x14ac:dyDescent="0.25">
      <c r="A65" s="20" t="s">
        <v>275</v>
      </c>
    </row>
    <row r="66" spans="1:3" x14ac:dyDescent="0.25">
      <c r="A66" s="20" t="s">
        <v>276</v>
      </c>
      <c r="C66" s="4">
        <v>0</v>
      </c>
    </row>
    <row r="67" spans="1:3" x14ac:dyDescent="0.25">
      <c r="A67" s="20" t="s">
        <v>277</v>
      </c>
      <c r="C67" s="4">
        <v>3000</v>
      </c>
    </row>
    <row r="68" spans="1:3" x14ac:dyDescent="0.25">
      <c r="A68" s="19" t="s">
        <v>278</v>
      </c>
      <c r="C68" s="6">
        <f t="shared" ref="C68" si="2">SUM(C64:C67)</f>
        <v>9000</v>
      </c>
    </row>
    <row r="69" spans="1:3" x14ac:dyDescent="0.25">
      <c r="A69" s="19" t="s">
        <v>58</v>
      </c>
    </row>
    <row r="70" spans="1:3" x14ac:dyDescent="0.25">
      <c r="A70" s="20" t="s">
        <v>279</v>
      </c>
      <c r="C70" s="4">
        <v>12000</v>
      </c>
    </row>
    <row r="71" spans="1:3" x14ac:dyDescent="0.25">
      <c r="A71" s="20" t="s">
        <v>280</v>
      </c>
      <c r="C71" s="4">
        <v>0</v>
      </c>
    </row>
    <row r="72" spans="1:3" x14ac:dyDescent="0.25">
      <c r="A72" s="20" t="s">
        <v>281</v>
      </c>
      <c r="C72" s="4">
        <f>C345</f>
        <v>22800</v>
      </c>
    </row>
    <row r="73" spans="1:3" x14ac:dyDescent="0.25">
      <c r="A73" s="20" t="s">
        <v>282</v>
      </c>
      <c r="C73" s="4">
        <v>0</v>
      </c>
    </row>
    <row r="74" spans="1:3" ht="15.75" thickBot="1" x14ac:dyDescent="0.3">
      <c r="A74" s="19" t="s">
        <v>60</v>
      </c>
      <c r="C74" s="6">
        <f t="shared" ref="C74" si="3">SUM(C70:C73)</f>
        <v>34800</v>
      </c>
    </row>
    <row r="75" spans="1:3" ht="15.75" thickBot="1" x14ac:dyDescent="0.3">
      <c r="A75" s="19" t="s">
        <v>61</v>
      </c>
      <c r="C75" s="11">
        <f>C7+C15+C26+C33+C46+C53+C55+C62+C68+C74</f>
        <v>1222599</v>
      </c>
    </row>
    <row r="76" spans="1:3" x14ac:dyDescent="0.25">
      <c r="A76" s="19" t="s">
        <v>62</v>
      </c>
    </row>
    <row r="77" spans="1:3" x14ac:dyDescent="0.25">
      <c r="A77" s="19" t="s">
        <v>63</v>
      </c>
    </row>
    <row r="78" spans="1:3" x14ac:dyDescent="0.25">
      <c r="A78" s="20" t="s">
        <v>64</v>
      </c>
      <c r="C78" s="2">
        <v>0</v>
      </c>
    </row>
    <row r="79" spans="1:3" x14ac:dyDescent="0.25">
      <c r="A79" s="20" t="s">
        <v>65</v>
      </c>
      <c r="C79" s="2">
        <v>2000</v>
      </c>
    </row>
    <row r="80" spans="1:3" x14ac:dyDescent="0.25">
      <c r="A80" s="20" t="s">
        <v>283</v>
      </c>
      <c r="C80" s="2">
        <v>0</v>
      </c>
    </row>
    <row r="81" spans="1:3" x14ac:dyDescent="0.25">
      <c r="A81" s="19" t="s">
        <v>67</v>
      </c>
      <c r="C81" s="3">
        <f t="shared" ref="C81" si="4">SUM(C78:C80)</f>
        <v>2000</v>
      </c>
    </row>
    <row r="82" spans="1:3" x14ac:dyDescent="0.25">
      <c r="A82" s="19" t="s">
        <v>68</v>
      </c>
    </row>
    <row r="83" spans="1:3" x14ac:dyDescent="0.25">
      <c r="A83" s="20" t="s">
        <v>69</v>
      </c>
      <c r="C83" s="4">
        <v>960</v>
      </c>
    </row>
    <row r="84" spans="1:3" x14ac:dyDescent="0.25">
      <c r="A84" s="20" t="s">
        <v>70</v>
      </c>
      <c r="C84" s="2">
        <v>0</v>
      </c>
    </row>
    <row r="85" spans="1:3" x14ac:dyDescent="0.25">
      <c r="A85" s="19" t="s">
        <v>71</v>
      </c>
      <c r="C85" s="3">
        <f>SUM(C83:C84)</f>
        <v>960</v>
      </c>
    </row>
    <row r="86" spans="1:3" x14ac:dyDescent="0.25">
      <c r="A86" s="19" t="s">
        <v>72</v>
      </c>
    </row>
    <row r="87" spans="1:3" x14ac:dyDescent="0.25">
      <c r="A87" s="20" t="s">
        <v>73</v>
      </c>
      <c r="C87" s="4">
        <v>0</v>
      </c>
    </row>
    <row r="88" spans="1:3" x14ac:dyDescent="0.25">
      <c r="A88" s="20" t="s">
        <v>284</v>
      </c>
      <c r="C88" s="2">
        <v>0</v>
      </c>
    </row>
    <row r="89" spans="1:3" x14ac:dyDescent="0.25">
      <c r="A89" s="20" t="s">
        <v>343</v>
      </c>
      <c r="C89" s="2"/>
    </row>
    <row r="90" spans="1:3" x14ac:dyDescent="0.25">
      <c r="A90" s="20" t="s">
        <v>74</v>
      </c>
      <c r="C90" s="2">
        <v>0</v>
      </c>
    </row>
    <row r="91" spans="1:3" x14ac:dyDescent="0.25">
      <c r="A91" s="19" t="s">
        <v>76</v>
      </c>
      <c r="C91" s="3">
        <f>SUM(C87:C90)</f>
        <v>0</v>
      </c>
    </row>
    <row r="92" spans="1:3" ht="25.5" thickBot="1" x14ac:dyDescent="0.3">
      <c r="A92" s="18" t="s">
        <v>1</v>
      </c>
      <c r="B92" s="25"/>
      <c r="C92" s="1" t="s">
        <v>382</v>
      </c>
    </row>
    <row r="93" spans="1:3" ht="15.75" thickTop="1" x14ac:dyDescent="0.25">
      <c r="A93" s="19" t="s">
        <v>77</v>
      </c>
    </row>
    <row r="94" spans="1:3" x14ac:dyDescent="0.25">
      <c r="A94" s="20" t="s">
        <v>344</v>
      </c>
      <c r="C94" s="2">
        <v>0</v>
      </c>
    </row>
    <row r="95" spans="1:3" x14ac:dyDescent="0.25">
      <c r="A95" s="20" t="s">
        <v>345</v>
      </c>
      <c r="C95" s="2">
        <v>0</v>
      </c>
    </row>
    <row r="96" spans="1:3" x14ac:dyDescent="0.25">
      <c r="A96" s="20" t="s">
        <v>346</v>
      </c>
      <c r="C96" s="2"/>
    </row>
    <row r="97" spans="1:3" x14ac:dyDescent="0.25">
      <c r="A97" s="20" t="s">
        <v>347</v>
      </c>
      <c r="C97" s="2"/>
    </row>
    <row r="98" spans="1:3" x14ac:dyDescent="0.25">
      <c r="A98" s="19" t="s">
        <v>79</v>
      </c>
      <c r="C98" s="3">
        <f t="shared" ref="C98" si="5">SUM(C94:C95)</f>
        <v>0</v>
      </c>
    </row>
    <row r="99" spans="1:3" ht="15.75" thickBot="1" x14ac:dyDescent="0.3">
      <c r="A99" s="19" t="s">
        <v>80</v>
      </c>
      <c r="C99" s="3">
        <f t="shared" ref="C99" si="6">C81+C85+C91+C98</f>
        <v>2960</v>
      </c>
    </row>
    <row r="100" spans="1:3" ht="16.5" thickTop="1" thickBot="1" x14ac:dyDescent="0.3">
      <c r="A100" s="19" t="s">
        <v>81</v>
      </c>
      <c r="C100" s="12">
        <f>C75+C99</f>
        <v>1225559</v>
      </c>
    </row>
    <row r="101" spans="1:3" ht="15.75" thickTop="1" x14ac:dyDescent="0.25">
      <c r="A101" s="19" t="s">
        <v>82</v>
      </c>
    </row>
    <row r="102" spans="1:3" x14ac:dyDescent="0.25">
      <c r="A102" s="19" t="s">
        <v>3</v>
      </c>
    </row>
    <row r="103" spans="1:3" x14ac:dyDescent="0.25">
      <c r="A103" s="19" t="s">
        <v>83</v>
      </c>
    </row>
    <row r="104" spans="1:3" x14ac:dyDescent="0.25">
      <c r="A104" s="20" t="s">
        <v>84</v>
      </c>
      <c r="C104" s="2">
        <v>117430</v>
      </c>
    </row>
    <row r="105" spans="1:3" x14ac:dyDescent="0.25">
      <c r="A105" s="20" t="s">
        <v>88</v>
      </c>
      <c r="C105" s="4">
        <v>3651</v>
      </c>
    </row>
    <row r="106" spans="1:3" x14ac:dyDescent="0.25">
      <c r="A106" s="20" t="s">
        <v>89</v>
      </c>
      <c r="C106" s="4">
        <v>1269</v>
      </c>
    </row>
    <row r="107" spans="1:3" x14ac:dyDescent="0.25">
      <c r="A107" s="20" t="s">
        <v>90</v>
      </c>
      <c r="C107" s="32">
        <v>1000</v>
      </c>
    </row>
    <row r="108" spans="1:3" x14ac:dyDescent="0.25">
      <c r="A108" s="20" t="s">
        <v>91</v>
      </c>
      <c r="C108" s="32">
        <v>8000</v>
      </c>
    </row>
    <row r="109" spans="1:3" x14ac:dyDescent="0.25">
      <c r="A109" s="20" t="s">
        <v>92</v>
      </c>
      <c r="C109" s="2">
        <v>6000</v>
      </c>
    </row>
    <row r="110" spans="1:3" x14ac:dyDescent="0.25">
      <c r="A110" s="20" t="s">
        <v>93</v>
      </c>
      <c r="C110" s="4">
        <v>0</v>
      </c>
    </row>
    <row r="111" spans="1:3" x14ac:dyDescent="0.25">
      <c r="A111" s="20" t="s">
        <v>94</v>
      </c>
      <c r="C111" s="32">
        <v>2000</v>
      </c>
    </row>
    <row r="112" spans="1:3" x14ac:dyDescent="0.25">
      <c r="A112" s="20" t="s">
        <v>95</v>
      </c>
      <c r="C112" s="2">
        <v>1000</v>
      </c>
    </row>
    <row r="113" spans="1:3" x14ac:dyDescent="0.25">
      <c r="A113" s="20" t="s">
        <v>285</v>
      </c>
      <c r="C113" s="32">
        <v>600</v>
      </c>
    </row>
    <row r="114" spans="1:3" x14ac:dyDescent="0.25">
      <c r="A114" s="20" t="s">
        <v>97</v>
      </c>
      <c r="C114" s="4">
        <v>14302</v>
      </c>
    </row>
    <row r="115" spans="1:3" x14ac:dyDescent="0.25">
      <c r="A115" s="20" t="s">
        <v>98</v>
      </c>
      <c r="C115" s="2">
        <v>515</v>
      </c>
    </row>
    <row r="116" spans="1:3" x14ac:dyDescent="0.25">
      <c r="A116" s="20" t="s">
        <v>99</v>
      </c>
      <c r="C116" s="32">
        <v>2000</v>
      </c>
    </row>
    <row r="117" spans="1:3" x14ac:dyDescent="0.25">
      <c r="A117" s="20" t="s">
        <v>101</v>
      </c>
      <c r="C117" s="4">
        <v>2000</v>
      </c>
    </row>
    <row r="118" spans="1:3" x14ac:dyDescent="0.25">
      <c r="A118" s="20" t="s">
        <v>102</v>
      </c>
      <c r="C118" s="4">
        <v>5000</v>
      </c>
    </row>
    <row r="119" spans="1:3" x14ac:dyDescent="0.25">
      <c r="A119" s="20" t="s">
        <v>103</v>
      </c>
      <c r="C119" s="32">
        <v>500</v>
      </c>
    </row>
    <row r="120" spans="1:3" x14ac:dyDescent="0.25">
      <c r="A120" s="20" t="s">
        <v>104</v>
      </c>
      <c r="C120" s="5">
        <v>800</v>
      </c>
    </row>
    <row r="121" spans="1:3" x14ac:dyDescent="0.25">
      <c r="A121" s="20" t="s">
        <v>105</v>
      </c>
      <c r="C121" s="32">
        <v>0</v>
      </c>
    </row>
    <row r="122" spans="1:3" x14ac:dyDescent="0.25">
      <c r="A122" s="20" t="s">
        <v>106</v>
      </c>
      <c r="C122" s="4">
        <v>10000</v>
      </c>
    </row>
    <row r="123" spans="1:3" x14ac:dyDescent="0.25">
      <c r="A123" s="20" t="s">
        <v>107</v>
      </c>
      <c r="C123" s="2">
        <v>200</v>
      </c>
    </row>
    <row r="124" spans="1:3" x14ac:dyDescent="0.25">
      <c r="A124" s="20" t="s">
        <v>106</v>
      </c>
      <c r="C124" s="32">
        <v>10000</v>
      </c>
    </row>
    <row r="125" spans="1:3" x14ac:dyDescent="0.25">
      <c r="A125" s="20" t="s">
        <v>348</v>
      </c>
      <c r="C125" s="34">
        <v>0</v>
      </c>
    </row>
    <row r="126" spans="1:3" x14ac:dyDescent="0.25">
      <c r="A126" s="20" t="s">
        <v>107</v>
      </c>
      <c r="C126" s="34">
        <v>200</v>
      </c>
    </row>
    <row r="127" spans="1:3" x14ac:dyDescent="0.25">
      <c r="A127" s="19" t="s">
        <v>108</v>
      </c>
      <c r="C127" s="35">
        <f t="shared" ref="C127" si="7">SUM(C104:C126)</f>
        <v>186467</v>
      </c>
    </row>
    <row r="128" spans="1:3" x14ac:dyDescent="0.25">
      <c r="A128" s="19" t="s">
        <v>286</v>
      </c>
      <c r="C128" s="3"/>
    </row>
    <row r="129" spans="1:3" x14ac:dyDescent="0.25">
      <c r="A129" s="20" t="s">
        <v>287</v>
      </c>
      <c r="C129" s="2">
        <v>100000</v>
      </c>
    </row>
    <row r="130" spans="1:3" x14ac:dyDescent="0.25">
      <c r="A130" s="20" t="s">
        <v>288</v>
      </c>
      <c r="C130" s="4">
        <v>0</v>
      </c>
    </row>
    <row r="131" spans="1:3" x14ac:dyDescent="0.25">
      <c r="A131" s="20" t="s">
        <v>289</v>
      </c>
      <c r="C131" s="4">
        <v>0</v>
      </c>
    </row>
    <row r="132" spans="1:3" x14ac:dyDescent="0.25">
      <c r="A132" s="20" t="s">
        <v>290</v>
      </c>
      <c r="C132" s="2">
        <v>0</v>
      </c>
    </row>
    <row r="133" spans="1:3" x14ac:dyDescent="0.25">
      <c r="A133" s="20" t="s">
        <v>291</v>
      </c>
      <c r="C133" s="2">
        <v>0</v>
      </c>
    </row>
    <row r="134" spans="1:3" x14ac:dyDescent="0.25">
      <c r="A134" s="20" t="s">
        <v>292</v>
      </c>
      <c r="C134" s="2">
        <v>0</v>
      </c>
    </row>
    <row r="135" spans="1:3" x14ac:dyDescent="0.25">
      <c r="A135" s="20" t="s">
        <v>293</v>
      </c>
      <c r="C135" s="2">
        <v>0</v>
      </c>
    </row>
    <row r="136" spans="1:3" x14ac:dyDescent="0.25">
      <c r="A136" s="19" t="s">
        <v>294</v>
      </c>
      <c r="C136" s="3">
        <f t="shared" ref="C136" si="8">SUM(C129:C135)</f>
        <v>100000</v>
      </c>
    </row>
    <row r="137" spans="1:3" ht="25.5" thickBot="1" x14ac:dyDescent="0.3">
      <c r="A137" s="18" t="s">
        <v>1</v>
      </c>
      <c r="B137" s="25"/>
      <c r="C137" s="1" t="s">
        <v>382</v>
      </c>
    </row>
    <row r="138" spans="1:3" ht="15.75" thickTop="1" x14ac:dyDescent="0.25">
      <c r="A138" s="19" t="s">
        <v>109</v>
      </c>
    </row>
    <row r="139" spans="1:3" x14ac:dyDescent="0.25">
      <c r="A139" s="20" t="s">
        <v>110</v>
      </c>
      <c r="C139" s="2">
        <v>137281</v>
      </c>
    </row>
    <row r="140" spans="1:3" x14ac:dyDescent="0.25">
      <c r="A140" s="20" t="s">
        <v>111</v>
      </c>
      <c r="C140" s="2">
        <v>0</v>
      </c>
    </row>
    <row r="141" spans="1:3" x14ac:dyDescent="0.25">
      <c r="A141" s="20" t="s">
        <v>112</v>
      </c>
      <c r="C141" s="32">
        <v>5450</v>
      </c>
    </row>
    <row r="142" spans="1:3" x14ac:dyDescent="0.25">
      <c r="A142" s="20" t="s">
        <v>113</v>
      </c>
      <c r="C142" s="2">
        <v>0</v>
      </c>
    </row>
    <row r="143" spans="1:3" x14ac:dyDescent="0.25">
      <c r="A143" s="20" t="s">
        <v>114</v>
      </c>
      <c r="C143" s="2">
        <v>19712</v>
      </c>
    </row>
    <row r="144" spans="1:3" x14ac:dyDescent="0.25">
      <c r="A144" s="20" t="s">
        <v>115</v>
      </c>
      <c r="C144" s="2">
        <v>0</v>
      </c>
    </row>
    <row r="145" spans="1:3" x14ac:dyDescent="0.25">
      <c r="A145" s="20" t="s">
        <v>116</v>
      </c>
      <c r="C145" s="2">
        <v>24711</v>
      </c>
    </row>
    <row r="146" spans="1:3" x14ac:dyDescent="0.25">
      <c r="A146" s="20" t="s">
        <v>117</v>
      </c>
      <c r="C146" s="32">
        <v>2000</v>
      </c>
    </row>
    <row r="147" spans="1:3" x14ac:dyDescent="0.25">
      <c r="A147" s="20" t="s">
        <v>118</v>
      </c>
      <c r="C147" s="32">
        <v>7000</v>
      </c>
    </row>
    <row r="148" spans="1:3" x14ac:dyDescent="0.25">
      <c r="A148" s="20" t="s">
        <v>119</v>
      </c>
      <c r="C148" s="32">
        <v>7500</v>
      </c>
    </row>
    <row r="149" spans="1:3" x14ac:dyDescent="0.25">
      <c r="A149" s="20" t="s">
        <v>120</v>
      </c>
      <c r="C149" s="2">
        <v>6000</v>
      </c>
    </row>
    <row r="150" spans="1:3" x14ac:dyDescent="0.25">
      <c r="A150" s="20" t="s">
        <v>121</v>
      </c>
      <c r="C150" s="32">
        <v>20000</v>
      </c>
    </row>
    <row r="151" spans="1:3" x14ac:dyDescent="0.25">
      <c r="A151" s="20" t="s">
        <v>123</v>
      </c>
      <c r="C151" s="2">
        <v>1500</v>
      </c>
    </row>
    <row r="152" spans="1:3" x14ac:dyDescent="0.25">
      <c r="A152" s="20" t="s">
        <v>124</v>
      </c>
      <c r="C152" s="32">
        <v>1500</v>
      </c>
    </row>
    <row r="153" spans="1:3" x14ac:dyDescent="0.25">
      <c r="A153" s="20" t="s">
        <v>125</v>
      </c>
      <c r="C153" s="2">
        <v>7057</v>
      </c>
    </row>
    <row r="154" spans="1:3" x14ac:dyDescent="0.25">
      <c r="A154" s="20" t="s">
        <v>126</v>
      </c>
      <c r="C154" s="32">
        <v>5000</v>
      </c>
    </row>
    <row r="155" spans="1:3" x14ac:dyDescent="0.25">
      <c r="A155" s="20" t="s">
        <v>127</v>
      </c>
      <c r="C155" s="4">
        <v>0</v>
      </c>
    </row>
    <row r="156" spans="1:3" x14ac:dyDescent="0.25">
      <c r="A156" s="20" t="s">
        <v>128</v>
      </c>
      <c r="C156" s="32">
        <v>2000</v>
      </c>
    </row>
    <row r="157" spans="1:3" x14ac:dyDescent="0.25">
      <c r="A157" s="20" t="s">
        <v>129</v>
      </c>
      <c r="C157" s="32">
        <v>200</v>
      </c>
    </row>
    <row r="158" spans="1:3" x14ac:dyDescent="0.25">
      <c r="A158" s="19" t="s">
        <v>130</v>
      </c>
      <c r="C158" s="3">
        <f>SUM(C139:C157)</f>
        <v>246911</v>
      </c>
    </row>
    <row r="159" spans="1:3" x14ac:dyDescent="0.25">
      <c r="A159" s="19" t="s">
        <v>131</v>
      </c>
    </row>
    <row r="160" spans="1:3" x14ac:dyDescent="0.25">
      <c r="A160" s="20" t="s">
        <v>132</v>
      </c>
      <c r="C160" s="2">
        <v>10000</v>
      </c>
    </row>
    <row r="161" spans="1:3" x14ac:dyDescent="0.25">
      <c r="A161" s="19" t="s">
        <v>133</v>
      </c>
      <c r="C161" s="3">
        <f t="shared" ref="C161" si="9">C160</f>
        <v>10000</v>
      </c>
    </row>
    <row r="162" spans="1:3" x14ac:dyDescent="0.25">
      <c r="A162" s="19" t="s">
        <v>134</v>
      </c>
    </row>
    <row r="163" spans="1:3" x14ac:dyDescent="0.25">
      <c r="A163" s="20" t="s">
        <v>135</v>
      </c>
      <c r="C163" s="2">
        <v>7030</v>
      </c>
    </row>
    <row r="164" spans="1:3" x14ac:dyDescent="0.25">
      <c r="A164" s="20" t="s">
        <v>136</v>
      </c>
      <c r="C164" s="2">
        <v>1265</v>
      </c>
    </row>
    <row r="165" spans="1:3" x14ac:dyDescent="0.25">
      <c r="A165" s="20" t="s">
        <v>137</v>
      </c>
      <c r="C165" s="32">
        <v>6500</v>
      </c>
    </row>
    <row r="166" spans="1:3" x14ac:dyDescent="0.25">
      <c r="A166" s="19" t="s">
        <v>138</v>
      </c>
      <c r="C166" s="3">
        <f>SUM(C163:C165)</f>
        <v>14795</v>
      </c>
    </row>
    <row r="167" spans="1:3" x14ac:dyDescent="0.25">
      <c r="A167" s="19" t="s">
        <v>139</v>
      </c>
    </row>
    <row r="168" spans="1:3" x14ac:dyDescent="0.25">
      <c r="A168" s="20" t="s">
        <v>140</v>
      </c>
      <c r="C168" s="2">
        <v>67584</v>
      </c>
    </row>
    <row r="169" spans="1:3" x14ac:dyDescent="0.25">
      <c r="A169" s="20" t="s">
        <v>295</v>
      </c>
      <c r="C169" s="2">
        <v>0</v>
      </c>
    </row>
    <row r="170" spans="1:3" x14ac:dyDescent="0.25">
      <c r="A170" s="20" t="s">
        <v>142</v>
      </c>
      <c r="C170" s="2">
        <v>2700</v>
      </c>
    </row>
    <row r="171" spans="1:3" x14ac:dyDescent="0.25">
      <c r="A171" s="20" t="s">
        <v>143</v>
      </c>
      <c r="C171" s="2">
        <v>0</v>
      </c>
    </row>
    <row r="172" spans="1:3" x14ac:dyDescent="0.25">
      <c r="A172" s="20" t="s">
        <v>144</v>
      </c>
      <c r="C172" s="2">
        <v>7647</v>
      </c>
    </row>
    <row r="173" spans="1:3" x14ac:dyDescent="0.25">
      <c r="A173" s="20" t="s">
        <v>145</v>
      </c>
      <c r="C173" s="2">
        <v>0</v>
      </c>
    </row>
    <row r="174" spans="1:3" x14ac:dyDescent="0.25">
      <c r="A174" s="20" t="s">
        <v>146</v>
      </c>
      <c r="C174" s="2">
        <v>6083</v>
      </c>
    </row>
    <row r="175" spans="1:3" x14ac:dyDescent="0.25">
      <c r="A175" s="20" t="s">
        <v>147</v>
      </c>
      <c r="C175" s="2">
        <v>5170</v>
      </c>
    </row>
    <row r="176" spans="1:3" x14ac:dyDescent="0.25">
      <c r="A176" s="20" t="s">
        <v>148</v>
      </c>
      <c r="C176" s="2">
        <v>0</v>
      </c>
    </row>
    <row r="177" spans="1:3" x14ac:dyDescent="0.25">
      <c r="A177" s="20" t="s">
        <v>149</v>
      </c>
      <c r="C177" s="2">
        <v>10000</v>
      </c>
    </row>
    <row r="178" spans="1:3" x14ac:dyDescent="0.25">
      <c r="A178" s="20" t="s">
        <v>150</v>
      </c>
      <c r="C178" s="32">
        <v>1000</v>
      </c>
    </row>
    <row r="179" spans="1:3" x14ac:dyDescent="0.25">
      <c r="A179" s="49" t="s">
        <v>349</v>
      </c>
      <c r="C179" s="32"/>
    </row>
    <row r="180" spans="1:3" x14ac:dyDescent="0.25">
      <c r="A180" s="20" t="s">
        <v>296</v>
      </c>
      <c r="C180" s="2">
        <v>8000</v>
      </c>
    </row>
    <row r="181" spans="1:3" x14ac:dyDescent="0.25">
      <c r="A181" s="20" t="s">
        <v>152</v>
      </c>
      <c r="C181" s="2">
        <v>200</v>
      </c>
    </row>
    <row r="182" spans="1:3" x14ac:dyDescent="0.25">
      <c r="A182" s="19" t="s">
        <v>153</v>
      </c>
      <c r="C182" s="3">
        <f>SUM(C168:C181)</f>
        <v>108384</v>
      </c>
    </row>
    <row r="183" spans="1:3" ht="25.5" thickBot="1" x14ac:dyDescent="0.3">
      <c r="A183" s="18" t="s">
        <v>1</v>
      </c>
      <c r="B183" s="25"/>
      <c r="C183" s="1" t="s">
        <v>382</v>
      </c>
    </row>
    <row r="184" spans="1:3" ht="15.75" thickTop="1" x14ac:dyDescent="0.25">
      <c r="A184" s="19" t="s">
        <v>154</v>
      </c>
    </row>
    <row r="185" spans="1:3" x14ac:dyDescent="0.25">
      <c r="A185" s="20" t="s">
        <v>155</v>
      </c>
      <c r="C185" s="2">
        <v>1344</v>
      </c>
    </row>
    <row r="186" spans="1:3" x14ac:dyDescent="0.25">
      <c r="A186" s="20" t="s">
        <v>156</v>
      </c>
      <c r="C186" s="2">
        <v>242</v>
      </c>
    </row>
    <row r="187" spans="1:3" x14ac:dyDescent="0.25">
      <c r="A187" s="20" t="s">
        <v>157</v>
      </c>
      <c r="C187" s="2">
        <v>2000</v>
      </c>
    </row>
    <row r="188" spans="1:3" x14ac:dyDescent="0.25">
      <c r="A188" s="19" t="s">
        <v>158</v>
      </c>
      <c r="C188" s="3">
        <f>SUM(C185:C187)</f>
        <v>3586</v>
      </c>
    </row>
    <row r="189" spans="1:3" x14ac:dyDescent="0.25">
      <c r="A189" s="19" t="s">
        <v>159</v>
      </c>
    </row>
    <row r="190" spans="1:3" x14ac:dyDescent="0.25">
      <c r="A190" s="20" t="s">
        <v>160</v>
      </c>
      <c r="C190" s="2">
        <v>3000</v>
      </c>
    </row>
    <row r="191" spans="1:3" x14ac:dyDescent="0.25">
      <c r="A191" s="19" t="s">
        <v>161</v>
      </c>
      <c r="C191" s="3">
        <f>C190</f>
        <v>3000</v>
      </c>
    </row>
    <row r="192" spans="1:3" x14ac:dyDescent="0.25">
      <c r="A192" s="19" t="s">
        <v>162</v>
      </c>
    </row>
    <row r="193" spans="1:3" x14ac:dyDescent="0.25">
      <c r="A193" s="20" t="s">
        <v>163</v>
      </c>
      <c r="C193" s="32">
        <v>1000</v>
      </c>
    </row>
    <row r="194" spans="1:3" x14ac:dyDescent="0.25">
      <c r="A194" s="19" t="s">
        <v>164</v>
      </c>
      <c r="C194" s="3">
        <f>C193</f>
        <v>1000</v>
      </c>
    </row>
    <row r="195" spans="1:3" x14ac:dyDescent="0.25">
      <c r="A195" s="43" t="s">
        <v>350</v>
      </c>
      <c r="B195" s="47"/>
      <c r="C195" s="48"/>
    </row>
    <row r="196" spans="1:3" x14ac:dyDescent="0.25">
      <c r="A196" s="44" t="s">
        <v>351</v>
      </c>
      <c r="B196" s="47"/>
      <c r="C196" s="37">
        <v>46000</v>
      </c>
    </row>
    <row r="197" spans="1:3" x14ac:dyDescent="0.25">
      <c r="A197" s="44" t="s">
        <v>352</v>
      </c>
      <c r="B197" s="47"/>
      <c r="C197" s="37">
        <v>0</v>
      </c>
    </row>
    <row r="198" spans="1:3" x14ac:dyDescent="0.25">
      <c r="A198" s="44" t="s">
        <v>353</v>
      </c>
      <c r="B198" s="47"/>
      <c r="C198" s="37">
        <v>0</v>
      </c>
    </row>
    <row r="199" spans="1:3" x14ac:dyDescent="0.25">
      <c r="A199" s="44" t="s">
        <v>354</v>
      </c>
      <c r="B199" s="47"/>
      <c r="C199" s="37">
        <v>0</v>
      </c>
    </row>
    <row r="200" spans="1:3" x14ac:dyDescent="0.25">
      <c r="A200" s="44" t="s">
        <v>355</v>
      </c>
      <c r="B200" s="47"/>
      <c r="C200" s="37">
        <v>11000</v>
      </c>
    </row>
    <row r="201" spans="1:3" x14ac:dyDescent="0.25">
      <c r="A201" s="44" t="s">
        <v>356</v>
      </c>
      <c r="B201" s="47"/>
      <c r="C201" s="37">
        <v>0</v>
      </c>
    </row>
    <row r="202" spans="1:3" x14ac:dyDescent="0.25">
      <c r="A202" s="44" t="s">
        <v>357</v>
      </c>
      <c r="B202" s="47"/>
      <c r="C202" s="37">
        <v>8336</v>
      </c>
    </row>
    <row r="203" spans="1:3" x14ac:dyDescent="0.25">
      <c r="A203" s="44" t="s">
        <v>358</v>
      </c>
      <c r="B203" s="47"/>
      <c r="C203" s="37">
        <v>500</v>
      </c>
    </row>
    <row r="204" spans="1:3" x14ac:dyDescent="0.25">
      <c r="A204" s="44" t="s">
        <v>359</v>
      </c>
      <c r="B204" s="47"/>
      <c r="C204" s="37">
        <v>10000</v>
      </c>
    </row>
    <row r="205" spans="1:3" x14ac:dyDescent="0.25">
      <c r="A205" s="44" t="s">
        <v>360</v>
      </c>
      <c r="B205" s="47"/>
      <c r="C205" s="37">
        <v>1000</v>
      </c>
    </row>
    <row r="206" spans="1:3" x14ac:dyDescent="0.25">
      <c r="A206" s="44" t="s">
        <v>361</v>
      </c>
      <c r="B206" s="47"/>
      <c r="C206" s="37">
        <v>0</v>
      </c>
    </row>
    <row r="207" spans="1:3" x14ac:dyDescent="0.25">
      <c r="A207" s="44" t="s">
        <v>362</v>
      </c>
      <c r="B207" s="47"/>
      <c r="C207" s="37">
        <v>0</v>
      </c>
    </row>
    <row r="208" spans="1:3" x14ac:dyDescent="0.25">
      <c r="A208" s="44" t="s">
        <v>363</v>
      </c>
      <c r="B208" s="47"/>
      <c r="C208" s="37">
        <v>200</v>
      </c>
    </row>
    <row r="209" spans="1:3" x14ac:dyDescent="0.25">
      <c r="A209" s="45" t="s">
        <v>364</v>
      </c>
      <c r="B209" s="47"/>
      <c r="C209" s="38">
        <f>SUM(C196:C208)</f>
        <v>77036</v>
      </c>
    </row>
    <row r="210" spans="1:3" x14ac:dyDescent="0.25">
      <c r="A210" s="43" t="s">
        <v>297</v>
      </c>
      <c r="B210" s="47"/>
      <c r="C210" s="48"/>
    </row>
    <row r="211" spans="1:3" x14ac:dyDescent="0.25">
      <c r="A211" s="44" t="s">
        <v>298</v>
      </c>
      <c r="B211" s="47"/>
      <c r="C211" s="37">
        <v>0</v>
      </c>
    </row>
    <row r="212" spans="1:3" x14ac:dyDescent="0.25">
      <c r="A212" s="44" t="s">
        <v>299</v>
      </c>
      <c r="B212" s="47"/>
      <c r="C212" s="37">
        <v>0</v>
      </c>
    </row>
    <row r="213" spans="1:3" x14ac:dyDescent="0.25">
      <c r="A213" s="44" t="s">
        <v>300</v>
      </c>
      <c r="B213" s="47"/>
      <c r="C213" s="37">
        <v>0</v>
      </c>
    </row>
    <row r="214" spans="1:3" x14ac:dyDescent="0.25">
      <c r="A214" s="44" t="s">
        <v>301</v>
      </c>
      <c r="B214" s="47"/>
      <c r="C214" s="37">
        <v>0</v>
      </c>
    </row>
    <row r="215" spans="1:3" x14ac:dyDescent="0.25">
      <c r="A215" s="44" t="s">
        <v>302</v>
      </c>
      <c r="B215" s="47"/>
      <c r="C215" s="37">
        <v>0</v>
      </c>
    </row>
    <row r="216" spans="1:3" x14ac:dyDescent="0.25">
      <c r="A216" s="44" t="s">
        <v>303</v>
      </c>
      <c r="B216" s="47"/>
      <c r="C216" s="37">
        <v>0</v>
      </c>
    </row>
    <row r="217" spans="1:3" x14ac:dyDescent="0.25">
      <c r="A217" s="44" t="s">
        <v>365</v>
      </c>
      <c r="B217" s="47"/>
      <c r="C217" s="37">
        <v>0</v>
      </c>
    </row>
    <row r="218" spans="1:3" x14ac:dyDescent="0.25">
      <c r="A218" s="44" t="s">
        <v>304</v>
      </c>
      <c r="B218" s="47"/>
      <c r="C218" s="37">
        <v>0</v>
      </c>
    </row>
    <row r="219" spans="1:3" x14ac:dyDescent="0.25">
      <c r="A219" s="44" t="s">
        <v>305</v>
      </c>
      <c r="B219" s="47"/>
      <c r="C219" s="37">
        <v>0</v>
      </c>
    </row>
    <row r="220" spans="1:3" x14ac:dyDescent="0.25">
      <c r="A220" s="44" t="s">
        <v>306</v>
      </c>
      <c r="B220" s="47"/>
      <c r="C220" s="37">
        <v>0</v>
      </c>
    </row>
    <row r="221" spans="1:3" x14ac:dyDescent="0.25">
      <c r="A221" s="44" t="s">
        <v>307</v>
      </c>
      <c r="B221" s="47"/>
      <c r="C221" s="37">
        <v>0</v>
      </c>
    </row>
    <row r="222" spans="1:3" x14ac:dyDescent="0.25">
      <c r="A222" s="44" t="s">
        <v>308</v>
      </c>
      <c r="B222" s="47"/>
      <c r="C222" s="37">
        <v>0</v>
      </c>
    </row>
    <row r="223" spans="1:3" x14ac:dyDescent="0.25">
      <c r="A223" s="44" t="s">
        <v>366</v>
      </c>
      <c r="B223" s="47"/>
      <c r="C223" s="37">
        <v>0</v>
      </c>
    </row>
    <row r="224" spans="1:3" x14ac:dyDescent="0.25">
      <c r="A224" s="44" t="s">
        <v>309</v>
      </c>
      <c r="B224" s="47"/>
      <c r="C224" s="37">
        <v>0</v>
      </c>
    </row>
    <row r="225" spans="1:3" x14ac:dyDescent="0.25">
      <c r="A225" s="44" t="s">
        <v>367</v>
      </c>
      <c r="B225" s="47"/>
      <c r="C225" s="37">
        <v>0</v>
      </c>
    </row>
    <row r="226" spans="1:3" x14ac:dyDescent="0.25">
      <c r="A226" s="44" t="s">
        <v>368</v>
      </c>
      <c r="B226" s="47"/>
      <c r="C226" s="37">
        <v>0</v>
      </c>
    </row>
    <row r="227" spans="1:3" x14ac:dyDescent="0.25">
      <c r="A227" s="44" t="s">
        <v>310</v>
      </c>
      <c r="B227" s="47"/>
      <c r="C227" s="37">
        <v>0</v>
      </c>
    </row>
    <row r="228" spans="1:3" x14ac:dyDescent="0.25">
      <c r="A228" s="45" t="s">
        <v>311</v>
      </c>
      <c r="B228" s="47"/>
      <c r="C228" s="38">
        <f t="shared" ref="C228" si="10">SUM(C211:C227)</f>
        <v>0</v>
      </c>
    </row>
    <row r="229" spans="1:3" x14ac:dyDescent="0.25">
      <c r="A229" s="19" t="s">
        <v>170</v>
      </c>
    </row>
    <row r="230" spans="1:3" x14ac:dyDescent="0.25">
      <c r="A230" s="21" t="s">
        <v>171</v>
      </c>
      <c r="C230" s="14">
        <v>40657</v>
      </c>
    </row>
    <row r="231" spans="1:3" x14ac:dyDescent="0.25">
      <c r="A231" s="21" t="s">
        <v>172</v>
      </c>
      <c r="C231" s="14">
        <v>8791</v>
      </c>
    </row>
    <row r="232" spans="1:3" x14ac:dyDescent="0.25">
      <c r="A232" s="21" t="s">
        <v>312</v>
      </c>
      <c r="C232" s="14">
        <v>0</v>
      </c>
    </row>
    <row r="233" spans="1:3" x14ac:dyDescent="0.25">
      <c r="A233" s="21" t="s">
        <v>173</v>
      </c>
      <c r="C233" s="14">
        <v>1191</v>
      </c>
    </row>
    <row r="234" spans="1:3" x14ac:dyDescent="0.25">
      <c r="A234" s="21" t="s">
        <v>313</v>
      </c>
      <c r="C234" s="14">
        <v>0</v>
      </c>
    </row>
    <row r="235" spans="1:3" x14ac:dyDescent="0.25">
      <c r="A235" s="21" t="s">
        <v>174</v>
      </c>
      <c r="C235" s="14">
        <v>3110</v>
      </c>
    </row>
    <row r="236" spans="1:3" x14ac:dyDescent="0.25">
      <c r="A236" s="21" t="s">
        <v>175</v>
      </c>
      <c r="C236" s="14">
        <v>3659</v>
      </c>
    </row>
    <row r="237" spans="1:3" x14ac:dyDescent="0.25">
      <c r="A237" s="20" t="s">
        <v>176</v>
      </c>
      <c r="C237" s="32">
        <v>15000</v>
      </c>
    </row>
    <row r="238" spans="1:3" x14ac:dyDescent="0.25">
      <c r="A238" s="20" t="s">
        <v>370</v>
      </c>
      <c r="C238" s="32"/>
    </row>
    <row r="239" spans="1:3" x14ac:dyDescent="0.25">
      <c r="A239" s="20" t="s">
        <v>177</v>
      </c>
      <c r="C239" s="32">
        <v>0</v>
      </c>
    </row>
    <row r="240" spans="1:3" x14ac:dyDescent="0.25">
      <c r="A240" s="20" t="s">
        <v>178</v>
      </c>
      <c r="C240" s="32">
        <v>5000</v>
      </c>
    </row>
    <row r="241" spans="1:3" x14ac:dyDescent="0.25">
      <c r="A241" s="20" t="s">
        <v>371</v>
      </c>
      <c r="C241" s="32">
        <v>1000</v>
      </c>
    </row>
    <row r="242" spans="1:3" x14ac:dyDescent="0.25">
      <c r="A242" s="20" t="s">
        <v>314</v>
      </c>
      <c r="C242" s="32">
        <v>4000</v>
      </c>
    </row>
    <row r="243" spans="1:3" x14ac:dyDescent="0.25">
      <c r="A243" s="19" t="s">
        <v>180</v>
      </c>
      <c r="C243" s="3">
        <f>SUM(C230:C242)</f>
        <v>82408</v>
      </c>
    </row>
    <row r="244" spans="1:3" x14ac:dyDescent="0.25">
      <c r="A244" s="19" t="s">
        <v>315</v>
      </c>
      <c r="C244" s="3"/>
    </row>
    <row r="245" spans="1:3" x14ac:dyDescent="0.25">
      <c r="A245" s="21" t="s">
        <v>316</v>
      </c>
      <c r="C245" s="2">
        <v>15600</v>
      </c>
    </row>
    <row r="246" spans="1:3" x14ac:dyDescent="0.25">
      <c r="A246" s="21" t="s">
        <v>317</v>
      </c>
      <c r="C246" s="2">
        <v>500</v>
      </c>
    </row>
    <row r="247" spans="1:3" x14ac:dyDescent="0.25">
      <c r="A247" s="21" t="s">
        <v>318</v>
      </c>
      <c r="C247" s="2">
        <v>0</v>
      </c>
    </row>
    <row r="248" spans="1:3" x14ac:dyDescent="0.25">
      <c r="A248" s="19" t="s">
        <v>319</v>
      </c>
      <c r="C248" s="3">
        <f>SUM(C245:C247)</f>
        <v>16100</v>
      </c>
    </row>
    <row r="249" spans="1:3" x14ac:dyDescent="0.25">
      <c r="A249" s="19" t="s">
        <v>181</v>
      </c>
    </row>
    <row r="250" spans="1:3" x14ac:dyDescent="0.25">
      <c r="A250" s="20" t="s">
        <v>182</v>
      </c>
      <c r="C250" s="2">
        <v>102730</v>
      </c>
    </row>
    <row r="251" spans="1:3" x14ac:dyDescent="0.25">
      <c r="A251" s="20" t="s">
        <v>320</v>
      </c>
      <c r="C251" s="2">
        <v>2700</v>
      </c>
    </row>
    <row r="252" spans="1:3" x14ac:dyDescent="0.25">
      <c r="A252" s="20" t="s">
        <v>183</v>
      </c>
      <c r="C252" s="2">
        <v>0</v>
      </c>
    </row>
    <row r="253" spans="1:3" x14ac:dyDescent="0.25">
      <c r="A253" s="20" t="s">
        <v>184</v>
      </c>
      <c r="C253" s="32">
        <v>8792</v>
      </c>
    </row>
    <row r="254" spans="1:3" x14ac:dyDescent="0.25">
      <c r="A254" s="20" t="s">
        <v>372</v>
      </c>
      <c r="C254" s="32"/>
    </row>
    <row r="255" spans="1:3" x14ac:dyDescent="0.25">
      <c r="A255" s="20" t="s">
        <v>185</v>
      </c>
      <c r="C255" s="2">
        <v>8382</v>
      </c>
    </row>
    <row r="256" spans="1:3" x14ac:dyDescent="0.25">
      <c r="A256" s="20" t="s">
        <v>186</v>
      </c>
      <c r="C256" s="2">
        <v>0</v>
      </c>
    </row>
    <row r="257" spans="1:3" x14ac:dyDescent="0.25">
      <c r="A257" s="20" t="s">
        <v>187</v>
      </c>
      <c r="C257" s="2">
        <v>9246</v>
      </c>
    </row>
    <row r="258" spans="1:3" x14ac:dyDescent="0.25">
      <c r="A258" s="20" t="s">
        <v>188</v>
      </c>
      <c r="C258" s="2">
        <v>7859</v>
      </c>
    </row>
    <row r="259" spans="1:3" x14ac:dyDescent="0.25">
      <c r="A259" s="20" t="s">
        <v>189</v>
      </c>
      <c r="C259" s="32">
        <v>1200</v>
      </c>
    </row>
    <row r="260" spans="1:3" x14ac:dyDescent="0.25">
      <c r="A260" s="20" t="s">
        <v>190</v>
      </c>
      <c r="C260" s="2">
        <v>160</v>
      </c>
    </row>
    <row r="261" spans="1:3" x14ac:dyDescent="0.25">
      <c r="A261" s="20" t="s">
        <v>191</v>
      </c>
      <c r="C261" s="2">
        <v>2500</v>
      </c>
    </row>
    <row r="262" spans="1:3" x14ac:dyDescent="0.25">
      <c r="A262" s="20" t="s">
        <v>192</v>
      </c>
      <c r="C262" s="2">
        <v>1500</v>
      </c>
    </row>
    <row r="263" spans="1:3" x14ac:dyDescent="0.25">
      <c r="A263" s="20" t="s">
        <v>193</v>
      </c>
      <c r="C263" s="2">
        <v>1254</v>
      </c>
    </row>
    <row r="264" spans="1:3" x14ac:dyDescent="0.25">
      <c r="A264" s="20" t="s">
        <v>194</v>
      </c>
      <c r="C264" s="2">
        <v>200</v>
      </c>
    </row>
    <row r="265" spans="1:3" x14ac:dyDescent="0.25">
      <c r="A265" s="19" t="s">
        <v>195</v>
      </c>
      <c r="C265" s="3">
        <f>SUM(C250:C264)</f>
        <v>146523</v>
      </c>
    </row>
    <row r="266" spans="1:3" x14ac:dyDescent="0.25">
      <c r="A266" s="19" t="s">
        <v>196</v>
      </c>
    </row>
    <row r="267" spans="1:3" x14ac:dyDescent="0.25">
      <c r="A267" s="20" t="s">
        <v>384</v>
      </c>
      <c r="C267" s="2"/>
    </row>
    <row r="268" spans="1:3" x14ac:dyDescent="0.25">
      <c r="A268" s="20" t="s">
        <v>374</v>
      </c>
      <c r="C268" s="2"/>
    </row>
    <row r="269" spans="1:3" x14ac:dyDescent="0.25">
      <c r="A269" s="20" t="s">
        <v>197</v>
      </c>
      <c r="C269" s="32">
        <v>7500</v>
      </c>
    </row>
    <row r="270" spans="1:3" x14ac:dyDescent="0.25">
      <c r="A270" s="20" t="s">
        <v>198</v>
      </c>
      <c r="C270" s="2">
        <v>6500</v>
      </c>
    </row>
    <row r="271" spans="1:3" x14ac:dyDescent="0.25">
      <c r="A271" s="20" t="s">
        <v>200</v>
      </c>
      <c r="C271" s="2">
        <v>1510</v>
      </c>
    </row>
    <row r="272" spans="1:3" x14ac:dyDescent="0.25">
      <c r="A272" s="20" t="s">
        <v>201</v>
      </c>
      <c r="C272" s="32">
        <v>3900</v>
      </c>
    </row>
    <row r="273" spans="1:3" x14ac:dyDescent="0.25">
      <c r="A273" s="20" t="s">
        <v>202</v>
      </c>
      <c r="C273" s="32">
        <v>3200</v>
      </c>
    </row>
    <row r="274" spans="1:3" ht="25.5" thickBot="1" x14ac:dyDescent="0.3">
      <c r="A274" s="18" t="s">
        <v>1</v>
      </c>
      <c r="B274" s="25"/>
      <c r="C274" s="1" t="s">
        <v>382</v>
      </c>
    </row>
    <row r="275" spans="1:3" ht="15.75" thickTop="1" x14ac:dyDescent="0.25">
      <c r="A275" s="20" t="s">
        <v>203</v>
      </c>
      <c r="C275" s="2">
        <v>500</v>
      </c>
    </row>
    <row r="276" spans="1:3" x14ac:dyDescent="0.25">
      <c r="A276" s="19" t="s">
        <v>204</v>
      </c>
      <c r="C276" s="15">
        <f>SUM(C269:C275)</f>
        <v>23110</v>
      </c>
    </row>
    <row r="277" spans="1:3" x14ac:dyDescent="0.25">
      <c r="A277" s="19" t="s">
        <v>205</v>
      </c>
    </row>
    <row r="278" spans="1:3" x14ac:dyDescent="0.25">
      <c r="A278" s="20" t="s">
        <v>206</v>
      </c>
      <c r="C278" s="2">
        <v>8900</v>
      </c>
    </row>
    <row r="279" spans="1:3" x14ac:dyDescent="0.25">
      <c r="A279" s="20" t="s">
        <v>321</v>
      </c>
      <c r="C279" s="32">
        <v>11779</v>
      </c>
    </row>
    <row r="280" spans="1:3" x14ac:dyDescent="0.25">
      <c r="A280" s="20" t="s">
        <v>208</v>
      </c>
      <c r="C280" s="2">
        <v>5000</v>
      </c>
    </row>
    <row r="281" spans="1:3" x14ac:dyDescent="0.25">
      <c r="A281" s="20" t="s">
        <v>209</v>
      </c>
      <c r="C281" s="2">
        <v>7100</v>
      </c>
    </row>
    <row r="282" spans="1:3" x14ac:dyDescent="0.25">
      <c r="A282" s="20" t="s">
        <v>210</v>
      </c>
      <c r="C282" s="32">
        <v>4500</v>
      </c>
    </row>
    <row r="283" spans="1:3" x14ac:dyDescent="0.25">
      <c r="A283" s="20" t="s">
        <v>211</v>
      </c>
      <c r="C283" s="2">
        <v>2000</v>
      </c>
    </row>
    <row r="284" spans="1:3" x14ac:dyDescent="0.25">
      <c r="A284" s="20" t="s">
        <v>322</v>
      </c>
      <c r="C284" s="2">
        <v>0</v>
      </c>
    </row>
    <row r="285" spans="1:3" x14ac:dyDescent="0.25">
      <c r="A285" s="20" t="s">
        <v>212</v>
      </c>
      <c r="C285" s="2">
        <v>2000</v>
      </c>
    </row>
    <row r="286" spans="1:3" x14ac:dyDescent="0.25">
      <c r="A286" s="20" t="s">
        <v>213</v>
      </c>
      <c r="C286" s="2">
        <v>3900</v>
      </c>
    </row>
    <row r="287" spans="1:3" x14ac:dyDescent="0.25">
      <c r="A287" s="20" t="s">
        <v>214</v>
      </c>
      <c r="C287" s="2">
        <v>4000</v>
      </c>
    </row>
    <row r="288" spans="1:3" x14ac:dyDescent="0.25">
      <c r="A288" s="20" t="s">
        <v>215</v>
      </c>
      <c r="C288" s="2">
        <v>1000</v>
      </c>
    </row>
    <row r="289" spans="1:3" x14ac:dyDescent="0.25">
      <c r="A289" s="20" t="s">
        <v>216</v>
      </c>
      <c r="C289" s="2">
        <v>200</v>
      </c>
    </row>
    <row r="290" spans="1:3" x14ac:dyDescent="0.25">
      <c r="A290" s="19" t="s">
        <v>217</v>
      </c>
      <c r="C290" s="3">
        <f>SUM(C278:C289)</f>
        <v>50379</v>
      </c>
    </row>
    <row r="291" spans="1:3" x14ac:dyDescent="0.25">
      <c r="A291" s="19" t="s">
        <v>218</v>
      </c>
    </row>
    <row r="292" spans="1:3" x14ac:dyDescent="0.25">
      <c r="A292" s="20" t="s">
        <v>219</v>
      </c>
      <c r="C292" s="2">
        <v>0</v>
      </c>
    </row>
    <row r="293" spans="1:3" x14ac:dyDescent="0.25">
      <c r="A293" s="20" t="s">
        <v>220</v>
      </c>
      <c r="C293" s="2">
        <v>0</v>
      </c>
    </row>
    <row r="294" spans="1:3" x14ac:dyDescent="0.25">
      <c r="A294" s="20" t="s">
        <v>221</v>
      </c>
      <c r="C294" s="2">
        <v>8000</v>
      </c>
    </row>
    <row r="295" spans="1:3" x14ac:dyDescent="0.25">
      <c r="A295" s="20" t="s">
        <v>222</v>
      </c>
      <c r="C295" s="4">
        <v>3545</v>
      </c>
    </row>
    <row r="296" spans="1:3" x14ac:dyDescent="0.25">
      <c r="A296" s="20" t="s">
        <v>223</v>
      </c>
      <c r="C296" s="2">
        <v>500</v>
      </c>
    </row>
    <row r="297" spans="1:3" x14ac:dyDescent="0.25">
      <c r="A297" s="20" t="s">
        <v>224</v>
      </c>
      <c r="C297" s="2">
        <v>0</v>
      </c>
    </row>
    <row r="298" spans="1:3" x14ac:dyDescent="0.25">
      <c r="A298" s="19" t="s">
        <v>225</v>
      </c>
      <c r="C298" s="3">
        <f>SUM(C292:C297)</f>
        <v>12045</v>
      </c>
    </row>
    <row r="299" spans="1:3" x14ac:dyDescent="0.25">
      <c r="A299" s="19" t="s">
        <v>226</v>
      </c>
    </row>
    <row r="300" spans="1:3" x14ac:dyDescent="0.25">
      <c r="A300" s="20" t="s">
        <v>227</v>
      </c>
      <c r="C300" s="4">
        <f>C28</f>
        <v>1028</v>
      </c>
    </row>
    <row r="301" spans="1:3" x14ac:dyDescent="0.25">
      <c r="A301" s="20" t="s">
        <v>228</v>
      </c>
      <c r="C301" s="4">
        <v>8478</v>
      </c>
    </row>
    <row r="302" spans="1:3" x14ac:dyDescent="0.25">
      <c r="A302" s="20" t="s">
        <v>229</v>
      </c>
      <c r="C302" s="4">
        <f>C30</f>
        <v>1028</v>
      </c>
    </row>
    <row r="303" spans="1:3" x14ac:dyDescent="0.25">
      <c r="A303" s="20" t="s">
        <v>230</v>
      </c>
      <c r="C303" s="4">
        <f>C31</f>
        <v>668</v>
      </c>
    </row>
    <row r="304" spans="1:3" x14ac:dyDescent="0.25">
      <c r="A304" s="20" t="s">
        <v>231</v>
      </c>
      <c r="C304" s="4">
        <v>2143</v>
      </c>
    </row>
    <row r="305" spans="1:3" x14ac:dyDescent="0.25">
      <c r="A305" s="19" t="s">
        <v>232</v>
      </c>
      <c r="C305" s="6">
        <f t="shared" ref="C305" si="11">SUM(C300:C304)</f>
        <v>13345</v>
      </c>
    </row>
    <row r="306" spans="1:3" x14ac:dyDescent="0.25">
      <c r="A306" s="19" t="s">
        <v>233</v>
      </c>
    </row>
    <row r="307" spans="1:3" x14ac:dyDescent="0.25">
      <c r="A307" s="20" t="s">
        <v>234</v>
      </c>
      <c r="C307" s="2">
        <v>5000</v>
      </c>
    </row>
    <row r="308" spans="1:3" x14ac:dyDescent="0.25">
      <c r="A308" s="19" t="s">
        <v>235</v>
      </c>
      <c r="C308" s="3">
        <f>C307</f>
        <v>5000</v>
      </c>
    </row>
    <row r="309" spans="1:3" x14ac:dyDescent="0.25">
      <c r="A309" s="19" t="s">
        <v>236</v>
      </c>
      <c r="C309" s="3"/>
    </row>
    <row r="310" spans="1:3" x14ac:dyDescent="0.25">
      <c r="A310" s="20" t="s">
        <v>237</v>
      </c>
      <c r="C310" s="4">
        <v>5000</v>
      </c>
    </row>
    <row r="311" spans="1:3" x14ac:dyDescent="0.25">
      <c r="A311" s="20" t="s">
        <v>323</v>
      </c>
      <c r="C311" s="5">
        <v>30000</v>
      </c>
    </row>
    <row r="312" spans="1:3" x14ac:dyDescent="0.25">
      <c r="A312" s="20" t="s">
        <v>238</v>
      </c>
      <c r="C312" s="4">
        <v>300</v>
      </c>
    </row>
    <row r="313" spans="1:3" x14ac:dyDescent="0.25">
      <c r="A313" s="20" t="s">
        <v>239</v>
      </c>
      <c r="C313" s="4">
        <v>50000</v>
      </c>
    </row>
    <row r="314" spans="1:3" x14ac:dyDescent="0.25">
      <c r="A314" s="42" t="s">
        <v>243</v>
      </c>
      <c r="B314" s="46"/>
      <c r="C314" s="31"/>
    </row>
    <row r="315" spans="1:3" x14ac:dyDescent="0.25">
      <c r="A315" s="20" t="s">
        <v>247</v>
      </c>
      <c r="C315" s="4">
        <v>6000</v>
      </c>
    </row>
    <row r="316" spans="1:3" x14ac:dyDescent="0.25">
      <c r="A316" s="20" t="s">
        <v>248</v>
      </c>
      <c r="C316" s="4">
        <v>0</v>
      </c>
    </row>
    <row r="317" spans="1:3" x14ac:dyDescent="0.25">
      <c r="A317" s="20" t="s">
        <v>249</v>
      </c>
      <c r="C317" s="4">
        <v>0</v>
      </c>
    </row>
    <row r="318" spans="1:3" x14ac:dyDescent="0.25">
      <c r="A318" s="20" t="s">
        <v>251</v>
      </c>
      <c r="C318" s="4">
        <v>8000</v>
      </c>
    </row>
    <row r="319" spans="1:3" x14ac:dyDescent="0.25">
      <c r="A319" s="19" t="s">
        <v>324</v>
      </c>
      <c r="C319" s="6">
        <f>SUM(C310:C318)</f>
        <v>99300</v>
      </c>
    </row>
    <row r="320" spans="1:3" ht="25.5" thickBot="1" x14ac:dyDescent="0.3">
      <c r="A320" s="18" t="s">
        <v>1</v>
      </c>
      <c r="B320" s="25"/>
      <c r="C320" s="1" t="s">
        <v>382</v>
      </c>
    </row>
    <row r="321" spans="1:3" ht="15.75" thickTop="1" x14ac:dyDescent="0.25">
      <c r="A321" s="19" t="s">
        <v>325</v>
      </c>
      <c r="C321" s="3"/>
    </row>
    <row r="322" spans="1:3" x14ac:dyDescent="0.25">
      <c r="A322" s="20" t="s">
        <v>326</v>
      </c>
      <c r="C322" s="4">
        <v>19642</v>
      </c>
    </row>
    <row r="323" spans="1:3" x14ac:dyDescent="0.25">
      <c r="A323" s="20" t="s">
        <v>327</v>
      </c>
      <c r="C323" s="5">
        <v>5000</v>
      </c>
    </row>
    <row r="324" spans="1:3" x14ac:dyDescent="0.25">
      <c r="A324" s="20" t="s">
        <v>376</v>
      </c>
      <c r="C324" s="5"/>
    </row>
    <row r="325" spans="1:3" x14ac:dyDescent="0.25">
      <c r="A325" s="20" t="s">
        <v>328</v>
      </c>
      <c r="C325" s="4">
        <v>310</v>
      </c>
    </row>
    <row r="326" spans="1:3" x14ac:dyDescent="0.25">
      <c r="A326" s="20" t="s">
        <v>240</v>
      </c>
      <c r="C326" s="4">
        <v>0</v>
      </c>
    </row>
    <row r="327" spans="1:3" x14ac:dyDescent="0.25">
      <c r="A327" s="20" t="s">
        <v>329</v>
      </c>
      <c r="C327" s="5">
        <v>2000</v>
      </c>
    </row>
    <row r="328" spans="1:3" x14ac:dyDescent="0.25">
      <c r="A328" s="20" t="s">
        <v>241</v>
      </c>
      <c r="C328" s="4">
        <v>14400</v>
      </c>
    </row>
    <row r="329" spans="1:3" x14ac:dyDescent="0.25">
      <c r="A329" s="20" t="s">
        <v>242</v>
      </c>
      <c r="C329" s="4">
        <v>9360</v>
      </c>
    </row>
    <row r="330" spans="1:3" x14ac:dyDescent="0.25">
      <c r="A330" s="20" t="s">
        <v>377</v>
      </c>
      <c r="C330" s="4"/>
    </row>
    <row r="331" spans="1:3" x14ac:dyDescent="0.25">
      <c r="A331" s="20" t="s">
        <v>244</v>
      </c>
      <c r="C331" s="4">
        <v>1200</v>
      </c>
    </row>
    <row r="332" spans="1:3" x14ac:dyDescent="0.25">
      <c r="A332" s="20" t="s">
        <v>245</v>
      </c>
      <c r="C332" s="17">
        <v>3000</v>
      </c>
    </row>
    <row r="333" spans="1:3" x14ac:dyDescent="0.25">
      <c r="A333" s="20" t="s">
        <v>330</v>
      </c>
      <c r="C333" s="41">
        <v>1000</v>
      </c>
    </row>
    <row r="334" spans="1:3" x14ac:dyDescent="0.25">
      <c r="A334" s="19" t="s">
        <v>331</v>
      </c>
      <c r="C334" s="6">
        <f>SUM(C322:C333)</f>
        <v>55912</v>
      </c>
    </row>
    <row r="335" spans="1:3" x14ac:dyDescent="0.25">
      <c r="A335" s="19" t="s">
        <v>253</v>
      </c>
    </row>
    <row r="336" spans="1:3" x14ac:dyDescent="0.25">
      <c r="A336" s="20" t="s">
        <v>254</v>
      </c>
      <c r="C336" s="4">
        <v>3800</v>
      </c>
    </row>
    <row r="337" spans="1:3" x14ac:dyDescent="0.25">
      <c r="A337" s="20" t="s">
        <v>378</v>
      </c>
      <c r="C337" s="4"/>
    </row>
    <row r="338" spans="1:3" x14ac:dyDescent="0.25">
      <c r="A338" s="20" t="s">
        <v>379</v>
      </c>
      <c r="C338" s="4"/>
    </row>
    <row r="339" spans="1:3" x14ac:dyDescent="0.25">
      <c r="A339" s="20" t="s">
        <v>332</v>
      </c>
      <c r="C339" s="4">
        <v>1000</v>
      </c>
    </row>
    <row r="340" spans="1:3" x14ac:dyDescent="0.25">
      <c r="A340" s="20" t="s">
        <v>333</v>
      </c>
      <c r="C340" s="4">
        <v>7000</v>
      </c>
    </row>
    <row r="341" spans="1:3" x14ac:dyDescent="0.25">
      <c r="A341" s="20" t="s">
        <v>334</v>
      </c>
      <c r="C341" s="4">
        <v>0</v>
      </c>
    </row>
    <row r="342" spans="1:3" x14ac:dyDescent="0.25">
      <c r="A342" s="20" t="s">
        <v>335</v>
      </c>
      <c r="C342" s="4">
        <v>1000</v>
      </c>
    </row>
    <row r="343" spans="1:3" x14ac:dyDescent="0.25">
      <c r="A343" s="20" t="s">
        <v>336</v>
      </c>
      <c r="C343" s="4">
        <v>10000</v>
      </c>
    </row>
    <row r="344" spans="1:3" x14ac:dyDescent="0.25">
      <c r="A344" s="20" t="s">
        <v>337</v>
      </c>
      <c r="C344" s="4">
        <v>0</v>
      </c>
    </row>
    <row r="345" spans="1:3" ht="15.75" thickBot="1" x14ac:dyDescent="0.3">
      <c r="A345" s="19" t="s">
        <v>255</v>
      </c>
      <c r="C345" s="6">
        <f>SUM(C336:C344)</f>
        <v>22800</v>
      </c>
    </row>
    <row r="346" spans="1:3" ht="15.75" thickBot="1" x14ac:dyDescent="0.3">
      <c r="A346" s="19" t="s">
        <v>61</v>
      </c>
      <c r="C346" s="11">
        <f>C127+C136+C158+C161+C166+C182+C188+C191+C194+C243+C248+C265+C276+C290+C298+C305+C308+C319+C334+C345</f>
        <v>1201065</v>
      </c>
    </row>
    <row r="347" spans="1:3" x14ac:dyDescent="0.25">
      <c r="A347" s="19" t="s">
        <v>256</v>
      </c>
    </row>
    <row r="348" spans="1:3" x14ac:dyDescent="0.25">
      <c r="A348" s="19" t="s">
        <v>257</v>
      </c>
    </row>
    <row r="349" spans="1:3" x14ac:dyDescent="0.25">
      <c r="A349" s="20" t="s">
        <v>258</v>
      </c>
      <c r="C349" s="2">
        <v>50000</v>
      </c>
    </row>
    <row r="350" spans="1:3" x14ac:dyDescent="0.25">
      <c r="A350" s="20" t="s">
        <v>338</v>
      </c>
      <c r="C350" s="2"/>
    </row>
    <row r="351" spans="1:3" x14ac:dyDescent="0.25">
      <c r="A351" s="20" t="s">
        <v>259</v>
      </c>
      <c r="C351" s="2">
        <v>0</v>
      </c>
    </row>
    <row r="352" spans="1:3" x14ac:dyDescent="0.25">
      <c r="A352" s="20" t="s">
        <v>381</v>
      </c>
      <c r="C352" s="2"/>
    </row>
    <row r="353" spans="1:3" x14ac:dyDescent="0.25">
      <c r="A353" s="20" t="s">
        <v>260</v>
      </c>
      <c r="C353" s="2">
        <v>150</v>
      </c>
    </row>
    <row r="354" spans="1:3" x14ac:dyDescent="0.25">
      <c r="A354" s="19" t="s">
        <v>261</v>
      </c>
      <c r="C354" s="3">
        <f>SUM(C349:C353)</f>
        <v>50150</v>
      </c>
    </row>
    <row r="355" spans="1:3" x14ac:dyDescent="0.25">
      <c r="A355" s="19" t="s">
        <v>262</v>
      </c>
    </row>
    <row r="356" spans="1:3" x14ac:dyDescent="0.25">
      <c r="A356" s="20" t="s">
        <v>263</v>
      </c>
      <c r="C356" s="2">
        <v>5000</v>
      </c>
    </row>
    <row r="357" spans="1:3" x14ac:dyDescent="0.25">
      <c r="A357" s="19" t="s">
        <v>264</v>
      </c>
      <c r="C357" s="3">
        <f>SUM(C356)</f>
        <v>5000</v>
      </c>
    </row>
    <row r="358" spans="1:3" ht="15.75" thickBot="1" x14ac:dyDescent="0.3">
      <c r="A358" s="19" t="s">
        <v>265</v>
      </c>
      <c r="C358" s="3">
        <f>C354+C357</f>
        <v>55150</v>
      </c>
    </row>
    <row r="359" spans="1:3" ht="16.5" thickTop="1" thickBot="1" x14ac:dyDescent="0.3">
      <c r="A359" s="19" t="s">
        <v>266</v>
      </c>
      <c r="C359" s="12">
        <f>C346+C358</f>
        <v>1256215</v>
      </c>
    </row>
    <row r="360" spans="1:3" ht="15.75" thickTop="1" x14ac:dyDescent="0.25">
      <c r="A360" s="24" t="s">
        <v>267</v>
      </c>
    </row>
    <row r="361" spans="1:3" x14ac:dyDescent="0.25">
      <c r="A361" s="24" t="s">
        <v>268</v>
      </c>
      <c r="C361" s="9">
        <f>C75-C346</f>
        <v>21534</v>
      </c>
    </row>
    <row r="362" spans="1:3" x14ac:dyDescent="0.25">
      <c r="A362" s="24" t="s">
        <v>269</v>
      </c>
      <c r="C362" s="9">
        <f>C100-C359</f>
        <v>-30656</v>
      </c>
    </row>
  </sheetData>
  <pageMargins left="0.7" right="0.7" top="0.75" bottom="0.75" header="0.3" footer="0.3"/>
  <pageSetup paperSize="0" orientation="portrait" verticalDpi="0" r:id="rId1"/>
  <headerFooter>
    <oddHeader>&amp;C&amp;"-,Bold"&amp;12 2016 Budget</oddHeader>
  </headerFooter>
  <rowBreaks count="1" manualBreakCount="1">
    <brk id="2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7"/>
  <sheetViews>
    <sheetView topLeftCell="A292" zoomScaleNormal="100" workbookViewId="0">
      <selection activeCell="A347" sqref="A347"/>
    </sheetView>
  </sheetViews>
  <sheetFormatPr defaultRowHeight="15" x14ac:dyDescent="0.25"/>
  <cols>
    <col min="1" max="1" width="33.5703125" customWidth="1"/>
    <col min="2" max="2" width="3.85546875" customWidth="1"/>
    <col min="3" max="3" width="12.140625" style="7" customWidth="1"/>
  </cols>
  <sheetData>
    <row r="1" spans="1:3" ht="25.5" thickBot="1" x14ac:dyDescent="0.3">
      <c r="A1" s="18" t="s">
        <v>1</v>
      </c>
      <c r="B1" s="25"/>
      <c r="C1" s="51" t="s">
        <v>385</v>
      </c>
    </row>
    <row r="2" spans="1:3" ht="15.75" thickTop="1" x14ac:dyDescent="0.25">
      <c r="A2" s="19" t="s">
        <v>2</v>
      </c>
    </row>
    <row r="3" spans="1:3" x14ac:dyDescent="0.25">
      <c r="A3" s="19" t="s">
        <v>3</v>
      </c>
    </row>
    <row r="4" spans="1:3" x14ac:dyDescent="0.25">
      <c r="A4" s="19" t="s">
        <v>4</v>
      </c>
    </row>
    <row r="5" spans="1:3" x14ac:dyDescent="0.25">
      <c r="A5" s="20" t="s">
        <v>5</v>
      </c>
      <c r="C5" s="5">
        <v>451476</v>
      </c>
    </row>
    <row r="6" spans="1:3" x14ac:dyDescent="0.25">
      <c r="A6" s="20" t="s">
        <v>6</v>
      </c>
      <c r="C6" s="4">
        <v>10000</v>
      </c>
    </row>
    <row r="7" spans="1:3" x14ac:dyDescent="0.25">
      <c r="A7" s="19" t="s">
        <v>7</v>
      </c>
      <c r="C7" s="6">
        <f t="shared" ref="C7" si="0">SUM(C5:C6)</f>
        <v>461476</v>
      </c>
    </row>
    <row r="8" spans="1:3" x14ac:dyDescent="0.25">
      <c r="A8" s="19" t="s">
        <v>8</v>
      </c>
    </row>
    <row r="9" spans="1:3" x14ac:dyDescent="0.25">
      <c r="A9" s="20" t="s">
        <v>9</v>
      </c>
      <c r="C9" s="4">
        <v>35000</v>
      </c>
    </row>
    <row r="10" spans="1:3" x14ac:dyDescent="0.25">
      <c r="A10" s="20" t="s">
        <v>10</v>
      </c>
      <c r="C10" s="4">
        <v>70000</v>
      </c>
    </row>
    <row r="11" spans="1:3" x14ac:dyDescent="0.25">
      <c r="A11" s="20" t="s">
        <v>11</v>
      </c>
      <c r="C11" s="5">
        <v>218726</v>
      </c>
    </row>
    <row r="12" spans="1:3" x14ac:dyDescent="0.25">
      <c r="A12" s="21" t="s">
        <v>12</v>
      </c>
      <c r="C12" s="5">
        <v>146482</v>
      </c>
    </row>
    <row r="13" spans="1:3" x14ac:dyDescent="0.25">
      <c r="A13" s="20" t="s">
        <v>13</v>
      </c>
      <c r="C13" s="4">
        <v>8888</v>
      </c>
    </row>
    <row r="14" spans="1:3" x14ac:dyDescent="0.25">
      <c r="A14" s="20" t="s">
        <v>14</v>
      </c>
      <c r="C14" s="4">
        <v>176</v>
      </c>
    </row>
    <row r="15" spans="1:3" x14ac:dyDescent="0.25">
      <c r="A15" s="19" t="s">
        <v>15</v>
      </c>
      <c r="C15" s="6">
        <f>SUM(C9:C14)</f>
        <v>479272</v>
      </c>
    </row>
    <row r="16" spans="1:3" x14ac:dyDescent="0.25">
      <c r="A16" s="19" t="s">
        <v>16</v>
      </c>
    </row>
    <row r="17" spans="1:3" x14ac:dyDescent="0.25">
      <c r="A17" s="20" t="s">
        <v>17</v>
      </c>
      <c r="C17" s="4">
        <v>6028</v>
      </c>
    </row>
    <row r="18" spans="1:3" x14ac:dyDescent="0.25">
      <c r="A18" s="20" t="s">
        <v>18</v>
      </c>
      <c r="C18" s="4">
        <v>652</v>
      </c>
    </row>
    <row r="19" spans="1:3" x14ac:dyDescent="0.25">
      <c r="A19" s="20" t="s">
        <v>19</v>
      </c>
      <c r="C19" s="4">
        <v>192</v>
      </c>
    </row>
    <row r="20" spans="1:3" x14ac:dyDescent="0.25">
      <c r="A20" s="20" t="s">
        <v>20</v>
      </c>
      <c r="C20" s="4">
        <v>3743</v>
      </c>
    </row>
    <row r="21" spans="1:3" x14ac:dyDescent="0.25">
      <c r="A21" s="20" t="s">
        <v>21</v>
      </c>
      <c r="C21" s="4">
        <v>1392</v>
      </c>
    </row>
    <row r="22" spans="1:3" x14ac:dyDescent="0.25">
      <c r="A22" s="20" t="s">
        <v>22</v>
      </c>
      <c r="C22" s="4">
        <v>80</v>
      </c>
    </row>
    <row r="23" spans="1:3" x14ac:dyDescent="0.25">
      <c r="A23" s="20" t="s">
        <v>23</v>
      </c>
      <c r="C23" s="4">
        <v>1113</v>
      </c>
    </row>
    <row r="24" spans="1:3" x14ac:dyDescent="0.25">
      <c r="A24" s="20" t="s">
        <v>24</v>
      </c>
      <c r="C24" s="4">
        <v>13482</v>
      </c>
    </row>
    <row r="25" spans="1:3" x14ac:dyDescent="0.25">
      <c r="A25" s="20" t="s">
        <v>25</v>
      </c>
      <c r="C25" s="4">
        <v>1664</v>
      </c>
    </row>
    <row r="26" spans="1:3" x14ac:dyDescent="0.25">
      <c r="A26" s="19" t="s">
        <v>26</v>
      </c>
      <c r="C26" s="6">
        <f>SUM(C17:C25)</f>
        <v>28346</v>
      </c>
    </row>
    <row r="27" spans="1:3" x14ac:dyDescent="0.25">
      <c r="A27" s="19" t="s">
        <v>27</v>
      </c>
    </row>
    <row r="28" spans="1:3" x14ac:dyDescent="0.25">
      <c r="A28" s="20" t="s">
        <v>28</v>
      </c>
      <c r="C28" s="4">
        <v>992</v>
      </c>
    </row>
    <row r="29" spans="1:3" x14ac:dyDescent="0.25">
      <c r="A29" s="20" t="s">
        <v>29</v>
      </c>
      <c r="C29" s="4">
        <v>9208</v>
      </c>
    </row>
    <row r="30" spans="1:3" x14ac:dyDescent="0.25">
      <c r="A30" s="20" t="s">
        <v>30</v>
      </c>
      <c r="C30" s="4">
        <v>2148</v>
      </c>
    </row>
    <row r="31" spans="1:3" x14ac:dyDescent="0.25">
      <c r="A31" s="20" t="s">
        <v>31</v>
      </c>
      <c r="C31" s="4">
        <v>644</v>
      </c>
    </row>
    <row r="32" spans="1:3" x14ac:dyDescent="0.25">
      <c r="A32" s="20" t="s">
        <v>32</v>
      </c>
      <c r="C32" s="4">
        <v>2328</v>
      </c>
    </row>
    <row r="33" spans="1:3" x14ac:dyDescent="0.25">
      <c r="A33" s="19" t="s">
        <v>33</v>
      </c>
      <c r="C33" s="29">
        <f t="shared" ref="C33" si="1">SUM(C28:C32)</f>
        <v>15320</v>
      </c>
    </row>
    <row r="34" spans="1:3" x14ac:dyDescent="0.25">
      <c r="A34" s="19" t="s">
        <v>34</v>
      </c>
    </row>
    <row r="35" spans="1:3" x14ac:dyDescent="0.25">
      <c r="A35" s="20" t="s">
        <v>340</v>
      </c>
      <c r="C35" s="4">
        <v>0</v>
      </c>
    </row>
    <row r="36" spans="1:3" x14ac:dyDescent="0.25">
      <c r="A36" s="20" t="s">
        <v>35</v>
      </c>
      <c r="C36" s="4">
        <v>0</v>
      </c>
    </row>
    <row r="37" spans="1:3" x14ac:dyDescent="0.25">
      <c r="A37" s="20" t="s">
        <v>37</v>
      </c>
      <c r="C37" s="4">
        <v>0</v>
      </c>
    </row>
    <row r="38" spans="1:3" x14ac:dyDescent="0.25">
      <c r="A38" s="20" t="s">
        <v>387</v>
      </c>
      <c r="C38" s="52" t="s">
        <v>386</v>
      </c>
    </row>
    <row r="39" spans="1:3" x14ac:dyDescent="0.25">
      <c r="A39" s="20" t="s">
        <v>388</v>
      </c>
      <c r="C39" s="4">
        <v>7000</v>
      </c>
    </row>
    <row r="40" spans="1:3" x14ac:dyDescent="0.25">
      <c r="A40" s="20" t="s">
        <v>38</v>
      </c>
      <c r="C40" s="4">
        <v>33000</v>
      </c>
    </row>
    <row r="41" spans="1:3" x14ac:dyDescent="0.25">
      <c r="A41" s="20" t="s">
        <v>39</v>
      </c>
      <c r="C41" s="4">
        <v>0</v>
      </c>
    </row>
    <row r="42" spans="1:3" x14ac:dyDescent="0.25">
      <c r="A42" s="20" t="s">
        <v>389</v>
      </c>
      <c r="C42" s="4">
        <v>20000</v>
      </c>
    </row>
    <row r="43" spans="1:3" x14ac:dyDescent="0.25">
      <c r="A43" s="20" t="s">
        <v>40</v>
      </c>
      <c r="C43" s="4">
        <v>5000</v>
      </c>
    </row>
    <row r="44" spans="1:3" x14ac:dyDescent="0.25">
      <c r="A44" s="20" t="s">
        <v>41</v>
      </c>
      <c r="C44" s="4">
        <v>0</v>
      </c>
    </row>
    <row r="45" spans="1:3" x14ac:dyDescent="0.25">
      <c r="A45" s="20" t="s">
        <v>42</v>
      </c>
      <c r="C45" s="4">
        <v>18000</v>
      </c>
    </row>
    <row r="46" spans="1:3" x14ac:dyDescent="0.25">
      <c r="A46" s="19" t="s">
        <v>43</v>
      </c>
      <c r="C46" s="53">
        <f>SUM(C35:C45)</f>
        <v>83000</v>
      </c>
    </row>
    <row r="47" spans="1:3" ht="25.5" thickBot="1" x14ac:dyDescent="0.3">
      <c r="A47" s="18" t="s">
        <v>1</v>
      </c>
      <c r="B47" s="25"/>
      <c r="C47" s="51" t="s">
        <v>385</v>
      </c>
    </row>
    <row r="48" spans="1:3" ht="15.75" thickTop="1" x14ac:dyDescent="0.25">
      <c r="A48" s="19" t="s">
        <v>44</v>
      </c>
    </row>
    <row r="49" spans="1:3" x14ac:dyDescent="0.25">
      <c r="A49" s="20" t="s">
        <v>45</v>
      </c>
      <c r="C49" s="4">
        <v>0</v>
      </c>
    </row>
    <row r="50" spans="1:3" x14ac:dyDescent="0.25">
      <c r="A50" s="20" t="s">
        <v>46</v>
      </c>
      <c r="C50" s="4">
        <v>0</v>
      </c>
    </row>
    <row r="51" spans="1:3" x14ac:dyDescent="0.25">
      <c r="A51" s="20" t="s">
        <v>47</v>
      </c>
      <c r="C51" s="4">
        <v>0</v>
      </c>
    </row>
    <row r="52" spans="1:3" x14ac:dyDescent="0.25">
      <c r="A52" s="19" t="s">
        <v>48</v>
      </c>
      <c r="C52" s="54">
        <f>SUM(C49:C51)</f>
        <v>0</v>
      </c>
    </row>
    <row r="53" spans="1:3" x14ac:dyDescent="0.25">
      <c r="A53" s="19" t="s">
        <v>49</v>
      </c>
    </row>
    <row r="54" spans="1:3" x14ac:dyDescent="0.25">
      <c r="A54" s="20" t="s">
        <v>50</v>
      </c>
      <c r="C54" s="55">
        <v>5000</v>
      </c>
    </row>
    <row r="55" spans="1:3" x14ac:dyDescent="0.25">
      <c r="A55" s="19" t="s">
        <v>51</v>
      </c>
      <c r="C55" s="54">
        <f t="shared" ref="C55" si="2">C54</f>
        <v>5000</v>
      </c>
    </row>
    <row r="56" spans="1:3" x14ac:dyDescent="0.25">
      <c r="A56" s="19" t="s">
        <v>52</v>
      </c>
    </row>
    <row r="57" spans="1:3" x14ac:dyDescent="0.25">
      <c r="A57" s="20" t="s">
        <v>54</v>
      </c>
      <c r="C57" s="4">
        <v>65748</v>
      </c>
    </row>
    <row r="58" spans="1:3" x14ac:dyDescent="0.25">
      <c r="A58" s="20" t="s">
        <v>270</v>
      </c>
      <c r="C58" s="4">
        <v>0</v>
      </c>
    </row>
    <row r="59" spans="1:3" x14ac:dyDescent="0.25">
      <c r="A59" s="20" t="s">
        <v>271</v>
      </c>
      <c r="C59" s="4">
        <v>71561</v>
      </c>
    </row>
    <row r="60" spans="1:3" x14ac:dyDescent="0.25">
      <c r="A60" s="19" t="s">
        <v>273</v>
      </c>
      <c r="C60" s="6">
        <f>SUM(C57:C59)</f>
        <v>137309</v>
      </c>
    </row>
    <row r="61" spans="1:3" x14ac:dyDescent="0.25">
      <c r="A61" s="19" t="s">
        <v>274</v>
      </c>
      <c r="C61" s="4"/>
    </row>
    <row r="62" spans="1:3" x14ac:dyDescent="0.25">
      <c r="A62" s="20" t="s">
        <v>275</v>
      </c>
      <c r="C62" s="4">
        <v>22800</v>
      </c>
    </row>
    <row r="63" spans="1:3" x14ac:dyDescent="0.25">
      <c r="A63" s="20" t="s">
        <v>390</v>
      </c>
      <c r="C63" s="4">
        <v>24233</v>
      </c>
    </row>
    <row r="64" spans="1:3" x14ac:dyDescent="0.25">
      <c r="A64" s="20" t="s">
        <v>391</v>
      </c>
      <c r="C64" s="4">
        <v>24233</v>
      </c>
    </row>
    <row r="65" spans="1:3" x14ac:dyDescent="0.25">
      <c r="A65" s="20" t="s">
        <v>56</v>
      </c>
      <c r="C65" s="4">
        <v>0</v>
      </c>
    </row>
    <row r="66" spans="1:3" x14ac:dyDescent="0.25">
      <c r="A66" s="19" t="s">
        <v>278</v>
      </c>
      <c r="C66" s="6">
        <f>SUM(C62:C65)</f>
        <v>71266</v>
      </c>
    </row>
    <row r="67" spans="1:3" x14ac:dyDescent="0.25">
      <c r="A67" s="19" t="s">
        <v>58</v>
      </c>
    </row>
    <row r="68" spans="1:3" x14ac:dyDescent="0.25">
      <c r="A68" s="20" t="s">
        <v>279</v>
      </c>
      <c r="C68" s="4">
        <v>0</v>
      </c>
    </row>
    <row r="69" spans="1:3" x14ac:dyDescent="0.25">
      <c r="A69" s="20" t="s">
        <v>280</v>
      </c>
      <c r="C69" s="4">
        <v>0</v>
      </c>
    </row>
    <row r="70" spans="1:3" x14ac:dyDescent="0.25">
      <c r="A70" s="20" t="s">
        <v>281</v>
      </c>
      <c r="C70" s="4">
        <v>36500</v>
      </c>
    </row>
    <row r="71" spans="1:3" x14ac:dyDescent="0.25">
      <c r="A71" s="20" t="s">
        <v>282</v>
      </c>
      <c r="C71" s="4">
        <v>0</v>
      </c>
    </row>
    <row r="72" spans="1:3" ht="15.75" thickBot="1" x14ac:dyDescent="0.3">
      <c r="A72" s="19" t="s">
        <v>60</v>
      </c>
      <c r="C72" s="6">
        <f>SUM(C68:C71)</f>
        <v>36500</v>
      </c>
    </row>
    <row r="73" spans="1:3" ht="15.75" thickBot="1" x14ac:dyDescent="0.3">
      <c r="A73" s="19" t="s">
        <v>61</v>
      </c>
      <c r="C73" s="56">
        <f t="shared" ref="C73" si="3">C7+C15+C26+C33+C46+C52+C55+C60+C66+C72</f>
        <v>1317489</v>
      </c>
    </row>
    <row r="74" spans="1:3" x14ac:dyDescent="0.25">
      <c r="A74" s="19" t="s">
        <v>62</v>
      </c>
    </row>
    <row r="75" spans="1:3" x14ac:dyDescent="0.25">
      <c r="A75" s="19" t="s">
        <v>63</v>
      </c>
    </row>
    <row r="76" spans="1:3" x14ac:dyDescent="0.25">
      <c r="A76" s="20" t="s">
        <v>392</v>
      </c>
      <c r="C76" s="4">
        <v>0</v>
      </c>
    </row>
    <row r="77" spans="1:3" x14ac:dyDescent="0.25">
      <c r="A77" s="20" t="s">
        <v>65</v>
      </c>
      <c r="C77" s="4">
        <v>1800</v>
      </c>
    </row>
    <row r="79" spans="1:3" x14ac:dyDescent="0.25">
      <c r="A79" s="20" t="s">
        <v>283</v>
      </c>
      <c r="C79" s="4">
        <v>0</v>
      </c>
    </row>
    <row r="80" spans="1:3" x14ac:dyDescent="0.25">
      <c r="A80" s="19" t="s">
        <v>67</v>
      </c>
      <c r="C80" s="6">
        <f t="shared" ref="C80" si="4">SUM(C76:C79)</f>
        <v>1800</v>
      </c>
    </row>
    <row r="81" spans="1:3" x14ac:dyDescent="0.25">
      <c r="A81" s="19" t="s">
        <v>68</v>
      </c>
    </row>
    <row r="82" spans="1:3" x14ac:dyDescent="0.25">
      <c r="A82" s="20" t="s">
        <v>69</v>
      </c>
      <c r="C82" s="4">
        <v>0</v>
      </c>
    </row>
    <row r="83" spans="1:3" x14ac:dyDescent="0.25">
      <c r="A83" s="20" t="s">
        <v>70</v>
      </c>
      <c r="C83" s="4">
        <v>0</v>
      </c>
    </row>
    <row r="84" spans="1:3" x14ac:dyDescent="0.25">
      <c r="A84" s="19" t="s">
        <v>71</v>
      </c>
      <c r="C84" s="6">
        <f>SUM(C82:C83)</f>
        <v>0</v>
      </c>
    </row>
    <row r="85" spans="1:3" x14ac:dyDescent="0.25">
      <c r="A85" s="19" t="s">
        <v>72</v>
      </c>
    </row>
    <row r="87" spans="1:3" x14ac:dyDescent="0.25">
      <c r="A87" s="20" t="s">
        <v>393</v>
      </c>
      <c r="C87" s="4">
        <v>0</v>
      </c>
    </row>
    <row r="88" spans="1:3" x14ac:dyDescent="0.25">
      <c r="A88" s="19" t="s">
        <v>76</v>
      </c>
      <c r="C88" s="57">
        <f t="shared" ref="C88" si="5">SUM(C86:C87)</f>
        <v>0</v>
      </c>
    </row>
    <row r="89" spans="1:3" ht="25.5" thickBot="1" x14ac:dyDescent="0.3">
      <c r="A89" s="18" t="s">
        <v>1</v>
      </c>
      <c r="B89" s="25"/>
      <c r="C89" s="51" t="s">
        <v>385</v>
      </c>
    </row>
    <row r="90" spans="1:3" ht="15.75" thickTop="1" x14ac:dyDescent="0.25">
      <c r="A90" s="19" t="s">
        <v>77</v>
      </c>
    </row>
    <row r="92" spans="1:3" x14ac:dyDescent="0.25">
      <c r="A92" s="20" t="s">
        <v>346</v>
      </c>
      <c r="C92" s="4">
        <v>0</v>
      </c>
    </row>
    <row r="93" spans="1:3" x14ac:dyDescent="0.25">
      <c r="A93" s="20" t="s">
        <v>347</v>
      </c>
      <c r="C93" s="4">
        <v>0</v>
      </c>
    </row>
    <row r="94" spans="1:3" x14ac:dyDescent="0.25">
      <c r="A94" s="19" t="s">
        <v>79</v>
      </c>
      <c r="C94" s="6">
        <f>SUM(C91:C93)</f>
        <v>0</v>
      </c>
    </row>
    <row r="95" spans="1:3" ht="15.75" thickBot="1" x14ac:dyDescent="0.3">
      <c r="A95" s="19" t="s">
        <v>80</v>
      </c>
      <c r="C95" s="6">
        <f t="shared" ref="C95" si="6">C80+C84+C88+C94</f>
        <v>1800</v>
      </c>
    </row>
    <row r="96" spans="1:3" ht="16.5" thickTop="1" thickBot="1" x14ac:dyDescent="0.3">
      <c r="A96" s="19" t="s">
        <v>81</v>
      </c>
      <c r="C96" s="58">
        <f t="shared" ref="C96" si="7">C73+C95</f>
        <v>1319289</v>
      </c>
    </row>
    <row r="97" spans="1:3" ht="15.75" thickTop="1" x14ac:dyDescent="0.25">
      <c r="A97" s="19" t="s">
        <v>82</v>
      </c>
    </row>
    <row r="98" spans="1:3" x14ac:dyDescent="0.25">
      <c r="A98" s="19" t="s">
        <v>3</v>
      </c>
    </row>
    <row r="99" spans="1:3" x14ac:dyDescent="0.25">
      <c r="A99" s="19" t="s">
        <v>83</v>
      </c>
    </row>
    <row r="100" spans="1:3" x14ac:dyDescent="0.25">
      <c r="A100" s="20" t="s">
        <v>84</v>
      </c>
      <c r="C100" s="4">
        <v>135054</v>
      </c>
    </row>
    <row r="101" spans="1:3" x14ac:dyDescent="0.25">
      <c r="A101" s="20" t="s">
        <v>88</v>
      </c>
      <c r="C101" s="4">
        <v>3557</v>
      </c>
    </row>
    <row r="102" spans="1:3" x14ac:dyDescent="0.25">
      <c r="A102" s="20" t="s">
        <v>89</v>
      </c>
      <c r="C102" s="4">
        <v>1269</v>
      </c>
    </row>
    <row r="103" spans="1:3" x14ac:dyDescent="0.25">
      <c r="A103" s="20" t="s">
        <v>90</v>
      </c>
      <c r="C103" s="5">
        <v>1200</v>
      </c>
    </row>
    <row r="104" spans="1:3" x14ac:dyDescent="0.25">
      <c r="A104" s="20" t="s">
        <v>91</v>
      </c>
      <c r="C104" s="5">
        <v>12000</v>
      </c>
    </row>
    <row r="105" spans="1:3" x14ac:dyDescent="0.25">
      <c r="A105" s="20" t="s">
        <v>92</v>
      </c>
      <c r="C105" s="4">
        <v>25000</v>
      </c>
    </row>
    <row r="106" spans="1:3" x14ac:dyDescent="0.25">
      <c r="A106" s="20" t="s">
        <v>95</v>
      </c>
      <c r="C106" s="4">
        <v>1000</v>
      </c>
    </row>
    <row r="107" spans="1:3" x14ac:dyDescent="0.25">
      <c r="A107" s="20" t="s">
        <v>285</v>
      </c>
      <c r="C107" s="5">
        <v>400</v>
      </c>
    </row>
    <row r="108" spans="1:3" x14ac:dyDescent="0.25">
      <c r="A108" s="20" t="s">
        <v>97</v>
      </c>
      <c r="C108" s="4">
        <v>15146</v>
      </c>
    </row>
    <row r="109" spans="1:3" x14ac:dyDescent="0.25">
      <c r="A109" s="20" t="s">
        <v>98</v>
      </c>
      <c r="C109" s="4">
        <v>520</v>
      </c>
    </row>
    <row r="110" spans="1:3" x14ac:dyDescent="0.25">
      <c r="A110" s="20" t="s">
        <v>99</v>
      </c>
      <c r="C110" s="5">
        <v>2000</v>
      </c>
    </row>
    <row r="111" spans="1:3" x14ac:dyDescent="0.25">
      <c r="A111" s="20" t="s">
        <v>101</v>
      </c>
      <c r="C111" s="4">
        <v>2500</v>
      </c>
    </row>
    <row r="112" spans="1:3" x14ac:dyDescent="0.25">
      <c r="A112" s="20" t="s">
        <v>102</v>
      </c>
      <c r="C112" s="4">
        <v>5000</v>
      </c>
    </row>
    <row r="113" spans="1:3" x14ac:dyDescent="0.25">
      <c r="A113" s="20" t="s">
        <v>103</v>
      </c>
      <c r="C113" s="5">
        <v>500</v>
      </c>
    </row>
    <row r="114" spans="1:3" x14ac:dyDescent="0.25">
      <c r="A114" s="20" t="s">
        <v>104</v>
      </c>
      <c r="C114" s="5">
        <v>800</v>
      </c>
    </row>
    <row r="115" spans="1:3" x14ac:dyDescent="0.25">
      <c r="A115" s="20" t="s">
        <v>105</v>
      </c>
      <c r="C115" s="5">
        <v>0</v>
      </c>
    </row>
    <row r="116" spans="1:3" x14ac:dyDescent="0.25">
      <c r="A116" s="20" t="s">
        <v>106</v>
      </c>
      <c r="C116" s="5">
        <v>10000</v>
      </c>
    </row>
    <row r="117" spans="1:3" x14ac:dyDescent="0.25">
      <c r="A117" s="20" t="s">
        <v>348</v>
      </c>
      <c r="C117" s="34">
        <v>0</v>
      </c>
    </row>
    <row r="118" spans="1:3" x14ac:dyDescent="0.25">
      <c r="A118" s="20" t="s">
        <v>107</v>
      </c>
      <c r="C118" s="34">
        <v>200</v>
      </c>
    </row>
    <row r="119" spans="1:3" x14ac:dyDescent="0.25">
      <c r="A119" s="19" t="s">
        <v>108</v>
      </c>
      <c r="C119" s="29">
        <f t="shared" ref="C119" si="8">SUM(C100:C118)</f>
        <v>216146</v>
      </c>
    </row>
    <row r="120" spans="1:3" x14ac:dyDescent="0.25">
      <c r="A120" s="19" t="s">
        <v>286</v>
      </c>
      <c r="C120" s="6"/>
    </row>
    <row r="121" spans="1:3" x14ac:dyDescent="0.25">
      <c r="A121" s="20" t="s">
        <v>394</v>
      </c>
      <c r="C121" s="4">
        <v>100000</v>
      </c>
    </row>
    <row r="122" spans="1:3" x14ac:dyDescent="0.25">
      <c r="A122" s="20" t="s">
        <v>288</v>
      </c>
      <c r="C122" s="4">
        <v>0</v>
      </c>
    </row>
    <row r="123" spans="1:3" x14ac:dyDescent="0.25">
      <c r="A123" s="20" t="s">
        <v>289</v>
      </c>
      <c r="C123" s="4">
        <v>0</v>
      </c>
    </row>
    <row r="124" spans="1:3" x14ac:dyDescent="0.25">
      <c r="A124" s="20" t="s">
        <v>290</v>
      </c>
      <c r="C124" s="4">
        <v>0</v>
      </c>
    </row>
    <row r="125" spans="1:3" x14ac:dyDescent="0.25">
      <c r="A125" s="20" t="s">
        <v>291</v>
      </c>
      <c r="C125" s="4">
        <v>0</v>
      </c>
    </row>
    <row r="126" spans="1:3" x14ac:dyDescent="0.25">
      <c r="A126" s="20" t="s">
        <v>292</v>
      </c>
      <c r="C126" s="4">
        <v>0</v>
      </c>
    </row>
    <row r="127" spans="1:3" x14ac:dyDescent="0.25">
      <c r="A127" s="20" t="s">
        <v>293</v>
      </c>
      <c r="C127" s="4">
        <v>0</v>
      </c>
    </row>
    <row r="128" spans="1:3" x14ac:dyDescent="0.25">
      <c r="A128" s="19" t="s">
        <v>294</v>
      </c>
      <c r="C128" s="6">
        <f t="shared" ref="C128" si="9">SUM(C121:C127)</f>
        <v>100000</v>
      </c>
    </row>
    <row r="129" spans="1:3" ht="25.5" thickBot="1" x14ac:dyDescent="0.3">
      <c r="A129" s="18" t="s">
        <v>1</v>
      </c>
      <c r="B129" s="25"/>
      <c r="C129" s="51" t="s">
        <v>385</v>
      </c>
    </row>
    <row r="130" spans="1:3" ht="15.75" thickTop="1" x14ac:dyDescent="0.25">
      <c r="A130" s="19" t="s">
        <v>109</v>
      </c>
    </row>
    <row r="131" spans="1:3" x14ac:dyDescent="0.25">
      <c r="A131" s="20" t="s">
        <v>110</v>
      </c>
      <c r="C131" s="4">
        <v>136742</v>
      </c>
    </row>
    <row r="132" spans="1:3" x14ac:dyDescent="0.25">
      <c r="A132" s="20" t="s">
        <v>111</v>
      </c>
      <c r="C132" s="4">
        <v>0</v>
      </c>
    </row>
    <row r="133" spans="1:3" x14ac:dyDescent="0.25">
      <c r="A133" s="20" t="s">
        <v>112</v>
      </c>
      <c r="C133" s="5">
        <v>5450</v>
      </c>
    </row>
    <row r="134" spans="1:3" x14ac:dyDescent="0.25">
      <c r="A134" s="20" t="s">
        <v>113</v>
      </c>
      <c r="C134" s="4">
        <v>0</v>
      </c>
    </row>
    <row r="135" spans="1:3" x14ac:dyDescent="0.25">
      <c r="A135" s="20" t="s">
        <v>114</v>
      </c>
      <c r="C135" s="4">
        <v>19367</v>
      </c>
    </row>
    <row r="136" spans="1:3" x14ac:dyDescent="0.25">
      <c r="A136" s="20" t="s">
        <v>115</v>
      </c>
      <c r="C136" s="4">
        <v>0</v>
      </c>
    </row>
    <row r="137" spans="1:3" x14ac:dyDescent="0.25">
      <c r="A137" s="20" t="s">
        <v>116</v>
      </c>
      <c r="C137" s="4">
        <v>24614</v>
      </c>
    </row>
    <row r="138" spans="1:3" x14ac:dyDescent="0.25">
      <c r="A138" s="20" t="s">
        <v>117</v>
      </c>
      <c r="C138" s="5">
        <v>1000</v>
      </c>
    </row>
    <row r="139" spans="1:3" x14ac:dyDescent="0.25">
      <c r="A139" s="20" t="s">
        <v>118</v>
      </c>
      <c r="C139" s="5">
        <v>7000</v>
      </c>
    </row>
    <row r="140" spans="1:3" x14ac:dyDescent="0.25">
      <c r="A140" s="20" t="s">
        <v>119</v>
      </c>
      <c r="C140" s="5">
        <v>7500</v>
      </c>
    </row>
    <row r="141" spans="1:3" x14ac:dyDescent="0.25">
      <c r="A141" s="20" t="s">
        <v>395</v>
      </c>
      <c r="C141" s="4">
        <v>3000</v>
      </c>
    </row>
    <row r="142" spans="1:3" x14ac:dyDescent="0.25">
      <c r="A142" s="20" t="s">
        <v>121</v>
      </c>
      <c r="C142" s="5">
        <v>20000</v>
      </c>
    </row>
    <row r="143" spans="1:3" x14ac:dyDescent="0.25">
      <c r="A143" s="20" t="s">
        <v>123</v>
      </c>
      <c r="C143" s="4">
        <v>1500</v>
      </c>
    </row>
    <row r="144" spans="1:3" x14ac:dyDescent="0.25">
      <c r="A144" s="20" t="s">
        <v>124</v>
      </c>
      <c r="C144" s="5">
        <v>1500</v>
      </c>
    </row>
    <row r="145" spans="1:3" x14ac:dyDescent="0.25">
      <c r="A145" s="20" t="s">
        <v>125</v>
      </c>
      <c r="C145" s="4">
        <v>7236</v>
      </c>
    </row>
    <row r="146" spans="1:3" x14ac:dyDescent="0.25">
      <c r="A146" s="20" t="s">
        <v>126</v>
      </c>
      <c r="C146" s="5">
        <v>5000</v>
      </c>
    </row>
    <row r="147" spans="1:3" x14ac:dyDescent="0.25">
      <c r="A147" s="20" t="s">
        <v>396</v>
      </c>
      <c r="C147" s="4">
        <v>1000</v>
      </c>
    </row>
    <row r="148" spans="1:3" x14ac:dyDescent="0.25">
      <c r="A148" s="20" t="s">
        <v>128</v>
      </c>
      <c r="C148" s="5">
        <v>2000</v>
      </c>
    </row>
    <row r="149" spans="1:3" x14ac:dyDescent="0.25">
      <c r="A149" s="20" t="s">
        <v>129</v>
      </c>
      <c r="C149" s="5">
        <v>200</v>
      </c>
    </row>
    <row r="150" spans="1:3" x14ac:dyDescent="0.25">
      <c r="A150" s="19" t="s">
        <v>130</v>
      </c>
      <c r="C150" s="6">
        <f t="shared" ref="C150" si="10">SUM(C131:C149)</f>
        <v>243109</v>
      </c>
    </row>
    <row r="151" spans="1:3" x14ac:dyDescent="0.25">
      <c r="A151" s="19" t="s">
        <v>131</v>
      </c>
    </row>
    <row r="152" spans="1:3" x14ac:dyDescent="0.25">
      <c r="A152" s="20" t="s">
        <v>132</v>
      </c>
      <c r="C152" s="4">
        <v>10000</v>
      </c>
    </row>
    <row r="153" spans="1:3" x14ac:dyDescent="0.25">
      <c r="A153" s="19" t="s">
        <v>133</v>
      </c>
      <c r="C153" s="6">
        <f t="shared" ref="C153" si="11">C152</f>
        <v>10000</v>
      </c>
    </row>
    <row r="154" spans="1:3" x14ac:dyDescent="0.25">
      <c r="A154" s="73" t="s">
        <v>134</v>
      </c>
      <c r="B154" s="50"/>
      <c r="C154" s="50"/>
    </row>
    <row r="155" spans="1:3" x14ac:dyDescent="0.25">
      <c r="A155" s="74" t="s">
        <v>135</v>
      </c>
      <c r="B155" s="50"/>
      <c r="C155" s="59">
        <v>0</v>
      </c>
    </row>
    <row r="156" spans="1:3" x14ac:dyDescent="0.25">
      <c r="A156" s="74" t="s">
        <v>136</v>
      </c>
      <c r="B156" s="50"/>
      <c r="C156" s="59">
        <v>0</v>
      </c>
    </row>
    <row r="157" spans="1:3" x14ac:dyDescent="0.25">
      <c r="A157" s="74" t="s">
        <v>137</v>
      </c>
      <c r="B157" s="50"/>
      <c r="C157" s="59">
        <v>0</v>
      </c>
    </row>
    <row r="158" spans="1:3" x14ac:dyDescent="0.25">
      <c r="A158" s="73" t="s">
        <v>138</v>
      </c>
      <c r="B158" s="50"/>
      <c r="C158" s="60">
        <f t="shared" ref="C158" si="12">SUM(C155:C157)</f>
        <v>0</v>
      </c>
    </row>
    <row r="159" spans="1:3" x14ac:dyDescent="0.25">
      <c r="A159" s="19" t="s">
        <v>139</v>
      </c>
    </row>
    <row r="160" spans="1:3" x14ac:dyDescent="0.25">
      <c r="A160" s="20" t="s">
        <v>140</v>
      </c>
      <c r="C160" s="4">
        <v>67319</v>
      </c>
    </row>
    <row r="161" spans="1:3" x14ac:dyDescent="0.25">
      <c r="A161" s="20" t="s">
        <v>295</v>
      </c>
      <c r="C161" s="4">
        <v>0</v>
      </c>
    </row>
    <row r="162" spans="1:3" x14ac:dyDescent="0.25">
      <c r="A162" s="20" t="s">
        <v>142</v>
      </c>
      <c r="C162" s="4">
        <v>5450</v>
      </c>
    </row>
    <row r="163" spans="1:3" x14ac:dyDescent="0.25">
      <c r="A163" s="20" t="s">
        <v>143</v>
      </c>
      <c r="C163" s="4">
        <v>0</v>
      </c>
    </row>
    <row r="164" spans="1:3" x14ac:dyDescent="0.25">
      <c r="A164" s="20" t="s">
        <v>144</v>
      </c>
      <c r="C164" s="4">
        <v>13029</v>
      </c>
    </row>
    <row r="165" spans="1:3" x14ac:dyDescent="0.25">
      <c r="A165" s="20" t="s">
        <v>145</v>
      </c>
      <c r="C165" s="4">
        <v>0</v>
      </c>
    </row>
    <row r="166" spans="1:3" x14ac:dyDescent="0.25">
      <c r="A166" s="20" t="s">
        <v>146</v>
      </c>
      <c r="C166" s="4">
        <v>6059</v>
      </c>
    </row>
    <row r="167" spans="1:3" x14ac:dyDescent="0.25">
      <c r="A167" s="20" t="s">
        <v>147</v>
      </c>
      <c r="C167" s="4">
        <v>5150</v>
      </c>
    </row>
    <row r="168" spans="1:3" x14ac:dyDescent="0.25">
      <c r="A168" s="20" t="s">
        <v>148</v>
      </c>
      <c r="C168" s="4">
        <v>0</v>
      </c>
    </row>
    <row r="169" spans="1:3" ht="25.5" thickBot="1" x14ac:dyDescent="0.3">
      <c r="A169" s="18" t="s">
        <v>1</v>
      </c>
      <c r="B169" s="25"/>
      <c r="C169" s="51" t="s">
        <v>385</v>
      </c>
    </row>
    <row r="170" spans="1:3" ht="15.75" thickTop="1" x14ac:dyDescent="0.25">
      <c r="A170" s="20" t="s">
        <v>149</v>
      </c>
      <c r="C170" s="4">
        <v>10000</v>
      </c>
    </row>
    <row r="171" spans="1:3" x14ac:dyDescent="0.25">
      <c r="A171" s="20" t="s">
        <v>150</v>
      </c>
      <c r="C171" s="5">
        <v>1000</v>
      </c>
    </row>
    <row r="172" spans="1:3" x14ac:dyDescent="0.25">
      <c r="A172" s="20" t="s">
        <v>349</v>
      </c>
      <c r="C172" s="5">
        <v>1500</v>
      </c>
    </row>
    <row r="173" spans="1:3" x14ac:dyDescent="0.25">
      <c r="A173" s="20" t="s">
        <v>296</v>
      </c>
      <c r="C173" s="4">
        <v>8000</v>
      </c>
    </row>
    <row r="174" spans="1:3" x14ac:dyDescent="0.25">
      <c r="A174" s="20" t="s">
        <v>152</v>
      </c>
      <c r="C174" s="4">
        <v>200</v>
      </c>
    </row>
    <row r="175" spans="1:3" x14ac:dyDescent="0.25">
      <c r="A175" s="19" t="s">
        <v>153</v>
      </c>
      <c r="C175" s="6">
        <f t="shared" ref="C175" si="13">SUM(C160:C174)</f>
        <v>117707</v>
      </c>
    </row>
    <row r="176" spans="1:3" x14ac:dyDescent="0.25">
      <c r="A176" s="73" t="s">
        <v>154</v>
      </c>
      <c r="B176" s="50"/>
      <c r="C176" s="50"/>
    </row>
    <row r="177" spans="1:3" x14ac:dyDescent="0.25">
      <c r="A177" s="74" t="s">
        <v>155</v>
      </c>
      <c r="B177" s="50"/>
      <c r="C177" s="59">
        <v>0</v>
      </c>
    </row>
    <row r="178" spans="1:3" x14ac:dyDescent="0.25">
      <c r="A178" s="74" t="s">
        <v>156</v>
      </c>
      <c r="B178" s="50"/>
      <c r="C178" s="59">
        <v>0</v>
      </c>
    </row>
    <row r="179" spans="1:3" x14ac:dyDescent="0.25">
      <c r="A179" s="74" t="s">
        <v>157</v>
      </c>
      <c r="B179" s="50"/>
      <c r="C179" s="59">
        <v>0</v>
      </c>
    </row>
    <row r="180" spans="1:3" x14ac:dyDescent="0.25">
      <c r="A180" s="73" t="s">
        <v>158</v>
      </c>
      <c r="B180" s="50"/>
      <c r="C180" s="60">
        <f t="shared" ref="C180" si="14">SUM(C177:C179)</f>
        <v>0</v>
      </c>
    </row>
    <row r="181" spans="1:3" x14ac:dyDescent="0.25">
      <c r="A181" s="73" t="s">
        <v>397</v>
      </c>
      <c r="B181" s="50"/>
      <c r="C181" s="60"/>
    </row>
    <row r="182" spans="1:3" x14ac:dyDescent="0.25">
      <c r="A182" s="74" t="s">
        <v>398</v>
      </c>
      <c r="B182" s="50"/>
      <c r="C182" s="59">
        <v>0</v>
      </c>
    </row>
    <row r="183" spans="1:3" x14ac:dyDescent="0.25">
      <c r="A183" s="73" t="s">
        <v>399</v>
      </c>
      <c r="B183" s="50"/>
      <c r="C183" s="60">
        <f t="shared" ref="C183" si="15">C182</f>
        <v>0</v>
      </c>
    </row>
    <row r="184" spans="1:3" x14ac:dyDescent="0.25">
      <c r="A184" s="73" t="s">
        <v>400</v>
      </c>
      <c r="B184" s="50"/>
      <c r="C184" s="61"/>
    </row>
    <row r="185" spans="1:3" x14ac:dyDescent="0.25">
      <c r="A185" s="74" t="s">
        <v>401</v>
      </c>
      <c r="B185" s="50"/>
      <c r="C185" s="59">
        <v>0</v>
      </c>
    </row>
    <row r="186" spans="1:3" x14ac:dyDescent="0.25">
      <c r="A186" s="73" t="s">
        <v>402</v>
      </c>
      <c r="B186" s="50"/>
      <c r="C186" s="60">
        <f t="shared" ref="C186" si="16">C185</f>
        <v>0</v>
      </c>
    </row>
    <row r="187" spans="1:3" x14ac:dyDescent="0.25">
      <c r="A187" s="26" t="s">
        <v>350</v>
      </c>
      <c r="C187" s="62"/>
    </row>
    <row r="188" spans="1:3" x14ac:dyDescent="0.25">
      <c r="A188" s="21" t="s">
        <v>351</v>
      </c>
      <c r="C188" s="4">
        <v>0</v>
      </c>
    </row>
    <row r="189" spans="1:3" x14ac:dyDescent="0.25">
      <c r="A189" s="21" t="s">
        <v>352</v>
      </c>
      <c r="C189" s="4">
        <v>0</v>
      </c>
    </row>
    <row r="190" spans="1:3" x14ac:dyDescent="0.25">
      <c r="A190" s="21" t="s">
        <v>353</v>
      </c>
      <c r="C190" s="4">
        <v>0</v>
      </c>
    </row>
    <row r="191" spans="1:3" x14ac:dyDescent="0.25">
      <c r="A191" s="21" t="s">
        <v>354</v>
      </c>
      <c r="C191" s="4">
        <v>0</v>
      </c>
    </row>
    <row r="192" spans="1:3" x14ac:dyDescent="0.25">
      <c r="A192" s="21" t="s">
        <v>355</v>
      </c>
      <c r="C192" s="4">
        <v>0</v>
      </c>
    </row>
    <row r="193" spans="1:3" x14ac:dyDescent="0.25">
      <c r="A193" s="21" t="s">
        <v>356</v>
      </c>
      <c r="C193" s="4">
        <v>0</v>
      </c>
    </row>
    <row r="194" spans="1:3" x14ac:dyDescent="0.25">
      <c r="A194" s="21" t="s">
        <v>357</v>
      </c>
      <c r="C194" s="4">
        <v>0</v>
      </c>
    </row>
    <row r="195" spans="1:3" x14ac:dyDescent="0.25">
      <c r="A195" s="21" t="s">
        <v>358</v>
      </c>
      <c r="C195" s="4">
        <v>0</v>
      </c>
    </row>
    <row r="196" spans="1:3" x14ac:dyDescent="0.25">
      <c r="A196" s="21" t="s">
        <v>359</v>
      </c>
      <c r="C196" s="4">
        <v>0</v>
      </c>
    </row>
    <row r="197" spans="1:3" x14ac:dyDescent="0.25">
      <c r="A197" s="21" t="s">
        <v>360</v>
      </c>
      <c r="C197" s="4">
        <v>0</v>
      </c>
    </row>
    <row r="198" spans="1:3" x14ac:dyDescent="0.25">
      <c r="A198" s="21" t="s">
        <v>361</v>
      </c>
      <c r="C198" s="4">
        <v>0</v>
      </c>
    </row>
    <row r="199" spans="1:3" x14ac:dyDescent="0.25">
      <c r="A199" s="21" t="s">
        <v>362</v>
      </c>
      <c r="C199" s="4">
        <v>0</v>
      </c>
    </row>
    <row r="200" spans="1:3" x14ac:dyDescent="0.25">
      <c r="A200" s="21" t="s">
        <v>363</v>
      </c>
      <c r="C200" s="4">
        <v>0</v>
      </c>
    </row>
    <row r="201" spans="1:3" x14ac:dyDescent="0.25">
      <c r="A201" s="19" t="s">
        <v>364</v>
      </c>
      <c r="C201" s="6">
        <f t="shared" ref="C201" si="17">SUM(C188:C200)</f>
        <v>0</v>
      </c>
    </row>
    <row r="202" spans="1:3" x14ac:dyDescent="0.25">
      <c r="A202" s="26" t="s">
        <v>297</v>
      </c>
      <c r="C202" s="62"/>
    </row>
    <row r="203" spans="1:3" x14ac:dyDescent="0.25">
      <c r="A203" s="21" t="s">
        <v>298</v>
      </c>
      <c r="C203" s="4">
        <v>36720</v>
      </c>
    </row>
    <row r="204" spans="1:3" x14ac:dyDescent="0.25">
      <c r="A204" s="21" t="s">
        <v>299</v>
      </c>
      <c r="C204" s="4">
        <v>0</v>
      </c>
    </row>
    <row r="205" spans="1:3" x14ac:dyDescent="0.25">
      <c r="A205" s="21" t="s">
        <v>300</v>
      </c>
      <c r="C205" s="4">
        <v>2700</v>
      </c>
    </row>
    <row r="206" spans="1:3" x14ac:dyDescent="0.25">
      <c r="A206" s="21" t="s">
        <v>301</v>
      </c>
      <c r="C206" s="4">
        <v>0</v>
      </c>
    </row>
    <row r="207" spans="1:3" x14ac:dyDescent="0.25">
      <c r="A207" s="21" t="s">
        <v>302</v>
      </c>
      <c r="C207" s="4">
        <v>7344</v>
      </c>
    </row>
    <row r="208" spans="1:3" x14ac:dyDescent="0.25">
      <c r="A208" s="21" t="s">
        <v>303</v>
      </c>
      <c r="C208" s="4">
        <v>0</v>
      </c>
    </row>
    <row r="209" spans="1:3" x14ac:dyDescent="0.25">
      <c r="A209" s="21" t="s">
        <v>365</v>
      </c>
      <c r="C209" s="4">
        <v>2809</v>
      </c>
    </row>
    <row r="210" spans="1:3" x14ac:dyDescent="0.25">
      <c r="A210" s="21" t="s">
        <v>304</v>
      </c>
      <c r="C210" s="4">
        <v>3305</v>
      </c>
    </row>
    <row r="211" spans="1:3" x14ac:dyDescent="0.25">
      <c r="A211" s="21" t="s">
        <v>305</v>
      </c>
      <c r="C211" s="4">
        <v>200</v>
      </c>
    </row>
    <row r="212" spans="1:3" x14ac:dyDescent="0.25">
      <c r="A212" s="21" t="s">
        <v>306</v>
      </c>
      <c r="C212" s="63">
        <v>10000</v>
      </c>
    </row>
    <row r="213" spans="1:3" x14ac:dyDescent="0.25">
      <c r="A213" s="21" t="s">
        <v>307</v>
      </c>
      <c r="C213" s="4">
        <v>1000</v>
      </c>
    </row>
    <row r="214" spans="1:3" ht="25.5" thickBot="1" x14ac:dyDescent="0.3">
      <c r="A214" s="18" t="s">
        <v>1</v>
      </c>
      <c r="B214" s="25"/>
      <c r="C214" s="51" t="s">
        <v>385</v>
      </c>
    </row>
    <row r="215" spans="1:3" ht="15.75" thickTop="1" x14ac:dyDescent="0.25">
      <c r="A215" s="21" t="s">
        <v>308</v>
      </c>
      <c r="C215" s="4">
        <v>0</v>
      </c>
    </row>
    <row r="216" spans="1:3" x14ac:dyDescent="0.25">
      <c r="A216" s="21" t="s">
        <v>366</v>
      </c>
      <c r="C216" s="63">
        <v>15000</v>
      </c>
    </row>
    <row r="217" spans="1:3" x14ac:dyDescent="0.25">
      <c r="A217" s="21" t="s">
        <v>403</v>
      </c>
      <c r="C217" s="63">
        <v>7000</v>
      </c>
    </row>
    <row r="218" spans="1:3" x14ac:dyDescent="0.25">
      <c r="A218" s="21" t="s">
        <v>309</v>
      </c>
      <c r="C218" s="4">
        <v>0</v>
      </c>
    </row>
    <row r="219" spans="1:3" x14ac:dyDescent="0.25">
      <c r="A219" s="21" t="s">
        <v>368</v>
      </c>
      <c r="C219" s="4">
        <v>0</v>
      </c>
    </row>
    <row r="220" spans="1:3" x14ac:dyDescent="0.25">
      <c r="A220" s="21" t="s">
        <v>369</v>
      </c>
      <c r="C220" s="4">
        <v>0</v>
      </c>
    </row>
    <row r="221" spans="1:3" x14ac:dyDescent="0.25">
      <c r="A221" s="21" t="s">
        <v>310</v>
      </c>
      <c r="C221" s="4">
        <v>200</v>
      </c>
    </row>
    <row r="222" spans="1:3" x14ac:dyDescent="0.25">
      <c r="A222" s="19" t="s">
        <v>311</v>
      </c>
      <c r="C222" s="6">
        <f>SUM(C203:C221)</f>
        <v>86278</v>
      </c>
    </row>
    <row r="223" spans="1:3" x14ac:dyDescent="0.25">
      <c r="A223" s="19" t="s">
        <v>170</v>
      </c>
    </row>
    <row r="224" spans="1:3" x14ac:dyDescent="0.25">
      <c r="A224" s="21" t="s">
        <v>171</v>
      </c>
      <c r="C224" s="14">
        <v>48960</v>
      </c>
    </row>
    <row r="225" spans="1:3" x14ac:dyDescent="0.25">
      <c r="A225" s="21" t="s">
        <v>172</v>
      </c>
      <c r="C225" s="14">
        <v>9336</v>
      </c>
    </row>
    <row r="226" spans="1:3" x14ac:dyDescent="0.25">
      <c r="A226" s="21" t="s">
        <v>312</v>
      </c>
      <c r="C226" s="14">
        <v>0</v>
      </c>
    </row>
    <row r="227" spans="1:3" x14ac:dyDescent="0.25">
      <c r="A227" s="21" t="s">
        <v>173</v>
      </c>
      <c r="C227" s="14">
        <v>1339</v>
      </c>
    </row>
    <row r="228" spans="1:3" x14ac:dyDescent="0.25">
      <c r="A228" s="21" t="s">
        <v>313</v>
      </c>
      <c r="C228" s="14">
        <v>0</v>
      </c>
    </row>
    <row r="229" spans="1:3" x14ac:dyDescent="0.25">
      <c r="A229" s="21" t="s">
        <v>174</v>
      </c>
      <c r="C229" s="14">
        <v>3745</v>
      </c>
    </row>
    <row r="230" spans="1:3" x14ac:dyDescent="0.25">
      <c r="A230" s="21" t="s">
        <v>175</v>
      </c>
      <c r="C230" s="14">
        <v>4406</v>
      </c>
    </row>
    <row r="231" spans="1:3" x14ac:dyDescent="0.25">
      <c r="A231" s="20" t="s">
        <v>176</v>
      </c>
      <c r="C231" s="5">
        <v>15000</v>
      </c>
    </row>
    <row r="232" spans="1:3" x14ac:dyDescent="0.25">
      <c r="A232" s="20" t="s">
        <v>370</v>
      </c>
      <c r="C232" s="64">
        <v>0</v>
      </c>
    </row>
    <row r="233" spans="1:3" x14ac:dyDescent="0.25">
      <c r="A233" s="20" t="s">
        <v>404</v>
      </c>
      <c r="C233" s="5">
        <v>1000</v>
      </c>
    </row>
    <row r="234" spans="1:3" x14ac:dyDescent="0.25">
      <c r="A234" s="20" t="s">
        <v>178</v>
      </c>
      <c r="C234" s="5">
        <v>6500</v>
      </c>
    </row>
    <row r="235" spans="1:3" x14ac:dyDescent="0.25">
      <c r="A235" s="20" t="s">
        <v>371</v>
      </c>
      <c r="C235" s="5">
        <v>1500</v>
      </c>
    </row>
    <row r="236" spans="1:3" x14ac:dyDescent="0.25">
      <c r="A236" s="20" t="s">
        <v>314</v>
      </c>
      <c r="C236" s="5">
        <v>4000</v>
      </c>
    </row>
    <row r="237" spans="1:3" x14ac:dyDescent="0.25">
      <c r="A237" s="19" t="s">
        <v>180</v>
      </c>
      <c r="C237" s="6">
        <f t="shared" ref="C237" si="18">SUM(C224:C236)</f>
        <v>95786</v>
      </c>
    </row>
    <row r="238" spans="1:3" x14ac:dyDescent="0.25">
      <c r="A238" s="19" t="s">
        <v>315</v>
      </c>
      <c r="C238" s="6"/>
    </row>
    <row r="239" spans="1:3" x14ac:dyDescent="0.25">
      <c r="A239" s="21" t="s">
        <v>316</v>
      </c>
      <c r="C239" s="4">
        <v>2000</v>
      </c>
    </row>
    <row r="240" spans="1:3" x14ac:dyDescent="0.25">
      <c r="A240" s="21" t="s">
        <v>317</v>
      </c>
      <c r="C240" s="4">
        <v>500</v>
      </c>
    </row>
    <row r="241" spans="1:3" x14ac:dyDescent="0.25">
      <c r="A241" s="21" t="s">
        <v>318</v>
      </c>
      <c r="C241" s="4">
        <v>1500</v>
      </c>
    </row>
    <row r="242" spans="1:3" x14ac:dyDescent="0.25">
      <c r="A242" s="19" t="s">
        <v>319</v>
      </c>
      <c r="C242" s="6">
        <f t="shared" ref="C242" si="19">SUM(C239:C241)</f>
        <v>4000</v>
      </c>
    </row>
    <row r="243" spans="1:3" x14ac:dyDescent="0.25">
      <c r="A243" s="19" t="s">
        <v>181</v>
      </c>
    </row>
    <row r="244" spans="1:3" x14ac:dyDescent="0.25">
      <c r="A244" s="20" t="s">
        <v>182</v>
      </c>
      <c r="C244" s="4">
        <v>106119</v>
      </c>
    </row>
    <row r="245" spans="1:3" x14ac:dyDescent="0.25">
      <c r="A245" s="20" t="s">
        <v>320</v>
      </c>
      <c r="C245" s="4">
        <v>5450</v>
      </c>
    </row>
    <row r="246" spans="1:3" x14ac:dyDescent="0.25">
      <c r="A246" s="20" t="s">
        <v>183</v>
      </c>
      <c r="C246" s="4">
        <v>0</v>
      </c>
    </row>
    <row r="247" spans="1:3" x14ac:dyDescent="0.25">
      <c r="A247" s="20" t="s">
        <v>184</v>
      </c>
      <c r="C247" s="5">
        <v>9960</v>
      </c>
    </row>
    <row r="248" spans="1:3" x14ac:dyDescent="0.25">
      <c r="A248" s="20" t="s">
        <v>372</v>
      </c>
      <c r="C248" s="5">
        <v>0</v>
      </c>
    </row>
    <row r="249" spans="1:3" x14ac:dyDescent="0.25">
      <c r="A249" s="20" t="s">
        <v>185</v>
      </c>
      <c r="C249" s="4">
        <v>13783</v>
      </c>
    </row>
    <row r="250" spans="1:3" x14ac:dyDescent="0.25">
      <c r="A250" s="20" t="s">
        <v>186</v>
      </c>
      <c r="C250" s="4">
        <v>0</v>
      </c>
    </row>
    <row r="251" spans="1:3" x14ac:dyDescent="0.25">
      <c r="A251" s="20" t="s">
        <v>187</v>
      </c>
      <c r="C251" s="4">
        <v>9551</v>
      </c>
    </row>
    <row r="252" spans="1:3" x14ac:dyDescent="0.25">
      <c r="A252" s="20" t="s">
        <v>188</v>
      </c>
      <c r="C252" s="4">
        <v>8118</v>
      </c>
    </row>
    <row r="253" spans="1:3" x14ac:dyDescent="0.25">
      <c r="A253" s="20" t="s">
        <v>189</v>
      </c>
      <c r="C253" s="5">
        <v>1200</v>
      </c>
    </row>
    <row r="254" spans="1:3" x14ac:dyDescent="0.25">
      <c r="A254" s="20" t="s">
        <v>190</v>
      </c>
      <c r="C254" s="4">
        <v>160</v>
      </c>
    </row>
    <row r="255" spans="1:3" x14ac:dyDescent="0.25">
      <c r="A255" s="20" t="s">
        <v>191</v>
      </c>
      <c r="C255" s="4">
        <v>2500</v>
      </c>
    </row>
    <row r="256" spans="1:3" x14ac:dyDescent="0.25">
      <c r="A256" s="20" t="s">
        <v>192</v>
      </c>
      <c r="C256" s="4">
        <v>1500</v>
      </c>
    </row>
    <row r="257" spans="1:3" x14ac:dyDescent="0.25">
      <c r="A257" s="20" t="s">
        <v>193</v>
      </c>
      <c r="C257" s="4">
        <v>1000</v>
      </c>
    </row>
    <row r="258" spans="1:3" x14ac:dyDescent="0.25">
      <c r="A258" s="20" t="s">
        <v>194</v>
      </c>
      <c r="C258" s="4">
        <v>200</v>
      </c>
    </row>
    <row r="259" spans="1:3" x14ac:dyDescent="0.25">
      <c r="A259" s="19" t="s">
        <v>195</v>
      </c>
      <c r="C259" s="6">
        <f t="shared" ref="C259" si="20">SUM(C244:C258)</f>
        <v>159541</v>
      </c>
    </row>
    <row r="260" spans="1:3" ht="25.5" thickBot="1" x14ac:dyDescent="0.3">
      <c r="A260" s="18" t="s">
        <v>1</v>
      </c>
      <c r="B260" s="25"/>
      <c r="C260" s="51" t="s">
        <v>385</v>
      </c>
    </row>
    <row r="261" spans="1:3" ht="15.75" thickTop="1" x14ac:dyDescent="0.25">
      <c r="A261" s="19" t="s">
        <v>196</v>
      </c>
    </row>
    <row r="262" spans="1:3" x14ac:dyDescent="0.25">
      <c r="A262" s="20" t="s">
        <v>405</v>
      </c>
      <c r="C262" s="4">
        <v>0</v>
      </c>
    </row>
    <row r="263" spans="1:3" x14ac:dyDescent="0.25">
      <c r="A263" s="20" t="s">
        <v>197</v>
      </c>
      <c r="C263" s="5">
        <v>7500</v>
      </c>
    </row>
    <row r="264" spans="1:3" x14ac:dyDescent="0.25">
      <c r="A264" s="20" t="s">
        <v>198</v>
      </c>
      <c r="C264" s="4">
        <v>11500</v>
      </c>
    </row>
    <row r="265" spans="1:3" x14ac:dyDescent="0.25">
      <c r="A265" s="20" t="s">
        <v>200</v>
      </c>
      <c r="C265" s="4">
        <v>1661</v>
      </c>
    </row>
    <row r="266" spans="1:3" x14ac:dyDescent="0.25">
      <c r="A266" s="20" t="s">
        <v>201</v>
      </c>
      <c r="C266" s="5">
        <v>3900</v>
      </c>
    </row>
    <row r="267" spans="1:3" x14ac:dyDescent="0.25">
      <c r="A267" s="20" t="s">
        <v>202</v>
      </c>
      <c r="C267" s="5">
        <v>3500</v>
      </c>
    </row>
    <row r="268" spans="1:3" x14ac:dyDescent="0.25">
      <c r="A268" s="20" t="s">
        <v>203</v>
      </c>
      <c r="C268" s="4">
        <v>500</v>
      </c>
    </row>
    <row r="269" spans="1:3" x14ac:dyDescent="0.25">
      <c r="A269" s="19" t="s">
        <v>204</v>
      </c>
      <c r="C269" s="65">
        <f t="shared" ref="C269" si="21">SUM(C262:C268)</f>
        <v>28561</v>
      </c>
    </row>
    <row r="270" spans="1:3" x14ac:dyDescent="0.25">
      <c r="A270" s="19" t="s">
        <v>205</v>
      </c>
    </row>
    <row r="271" spans="1:3" x14ac:dyDescent="0.25">
      <c r="A271" s="20" t="s">
        <v>206</v>
      </c>
      <c r="C271" s="4">
        <v>9000</v>
      </c>
    </row>
    <row r="272" spans="1:3" x14ac:dyDescent="0.25">
      <c r="A272" s="20" t="s">
        <v>321</v>
      </c>
      <c r="C272" s="5">
        <v>13500</v>
      </c>
    </row>
    <row r="273" spans="1:3" x14ac:dyDescent="0.25">
      <c r="A273" s="20" t="s">
        <v>208</v>
      </c>
      <c r="C273" s="4">
        <v>5000</v>
      </c>
    </row>
    <row r="274" spans="1:3" x14ac:dyDescent="0.25">
      <c r="A274" s="20" t="s">
        <v>209</v>
      </c>
      <c r="C274" s="4">
        <v>10000</v>
      </c>
    </row>
    <row r="275" spans="1:3" x14ac:dyDescent="0.25">
      <c r="A275" s="20" t="s">
        <v>406</v>
      </c>
      <c r="C275" s="5">
        <v>7000</v>
      </c>
    </row>
    <row r="276" spans="1:3" x14ac:dyDescent="0.25">
      <c r="A276" s="20" t="s">
        <v>211</v>
      </c>
      <c r="C276" s="4">
        <v>1000</v>
      </c>
    </row>
    <row r="277" spans="1:3" x14ac:dyDescent="0.25">
      <c r="A277" s="20" t="s">
        <v>322</v>
      </c>
      <c r="C277" s="4">
        <v>10000</v>
      </c>
    </row>
    <row r="278" spans="1:3" x14ac:dyDescent="0.25">
      <c r="A278" s="20" t="s">
        <v>212</v>
      </c>
      <c r="C278" s="4">
        <v>2000</v>
      </c>
    </row>
    <row r="279" spans="1:3" x14ac:dyDescent="0.25">
      <c r="A279" s="20" t="s">
        <v>213</v>
      </c>
      <c r="C279" s="4">
        <v>3900</v>
      </c>
    </row>
    <row r="280" spans="1:3" x14ac:dyDescent="0.25">
      <c r="A280" s="20" t="s">
        <v>214</v>
      </c>
      <c r="C280" s="4">
        <v>3000</v>
      </c>
    </row>
    <row r="281" spans="1:3" x14ac:dyDescent="0.25">
      <c r="A281" s="20" t="s">
        <v>215</v>
      </c>
      <c r="C281" s="4">
        <v>1000</v>
      </c>
    </row>
    <row r="282" spans="1:3" x14ac:dyDescent="0.25">
      <c r="A282" s="20" t="s">
        <v>216</v>
      </c>
      <c r="C282" s="4">
        <v>200</v>
      </c>
    </row>
    <row r="283" spans="1:3" x14ac:dyDescent="0.25">
      <c r="A283" s="19" t="s">
        <v>217</v>
      </c>
      <c r="C283" s="6">
        <f t="shared" ref="C283" si="22">SUM(C271:C282)</f>
        <v>65600</v>
      </c>
    </row>
    <row r="284" spans="1:3" x14ac:dyDescent="0.25">
      <c r="A284" s="19" t="s">
        <v>218</v>
      </c>
    </row>
    <row r="285" spans="1:3" x14ac:dyDescent="0.25">
      <c r="A285" s="20" t="s">
        <v>219</v>
      </c>
      <c r="C285" s="4">
        <v>0</v>
      </c>
    </row>
    <row r="286" spans="1:3" x14ac:dyDescent="0.25">
      <c r="A286" s="20" t="s">
        <v>220</v>
      </c>
      <c r="C286" s="4">
        <v>0</v>
      </c>
    </row>
    <row r="287" spans="1:3" x14ac:dyDescent="0.25">
      <c r="A287" s="20" t="s">
        <v>221</v>
      </c>
      <c r="C287" s="4">
        <v>8000</v>
      </c>
    </row>
    <row r="288" spans="1:3" x14ac:dyDescent="0.25">
      <c r="A288" s="20" t="s">
        <v>222</v>
      </c>
      <c r="C288" s="4">
        <v>3743</v>
      </c>
    </row>
    <row r="289" spans="1:3" x14ac:dyDescent="0.25">
      <c r="A289" s="20" t="s">
        <v>223</v>
      </c>
      <c r="C289" s="4">
        <v>1000</v>
      </c>
    </row>
    <row r="290" spans="1:3" x14ac:dyDescent="0.25">
      <c r="A290" s="20" t="s">
        <v>224</v>
      </c>
      <c r="C290" s="4">
        <v>0</v>
      </c>
    </row>
    <row r="291" spans="1:3" x14ac:dyDescent="0.25">
      <c r="A291" s="19" t="s">
        <v>225</v>
      </c>
      <c r="C291" s="6">
        <f t="shared" ref="C291" si="23">SUM(C285:C290)</f>
        <v>12743</v>
      </c>
    </row>
    <row r="292" spans="1:3" x14ac:dyDescent="0.25">
      <c r="A292" s="19" t="s">
        <v>226</v>
      </c>
    </row>
    <row r="293" spans="1:3" x14ac:dyDescent="0.25">
      <c r="A293" s="20" t="s">
        <v>227</v>
      </c>
      <c r="C293" s="4">
        <v>992</v>
      </c>
    </row>
    <row r="294" spans="1:3" x14ac:dyDescent="0.25">
      <c r="A294" s="20" t="s">
        <v>228</v>
      </c>
      <c r="C294" s="4">
        <v>9208</v>
      </c>
    </row>
    <row r="295" spans="1:3" x14ac:dyDescent="0.25">
      <c r="A295" s="20" t="s">
        <v>229</v>
      </c>
      <c r="C295" s="4">
        <v>2148</v>
      </c>
    </row>
    <row r="296" spans="1:3" x14ac:dyDescent="0.25">
      <c r="A296" s="20" t="s">
        <v>230</v>
      </c>
      <c r="C296" s="4">
        <v>644</v>
      </c>
    </row>
    <row r="297" spans="1:3" x14ac:dyDescent="0.25">
      <c r="A297" s="20" t="s">
        <v>231</v>
      </c>
      <c r="C297" s="4">
        <v>2328</v>
      </c>
    </row>
    <row r="298" spans="1:3" x14ac:dyDescent="0.25">
      <c r="A298" s="19" t="s">
        <v>232</v>
      </c>
      <c r="C298" s="6">
        <f t="shared" ref="C298" si="24">SUM(C293:C297)</f>
        <v>15320</v>
      </c>
    </row>
    <row r="299" spans="1:3" x14ac:dyDescent="0.25">
      <c r="A299" s="19" t="s">
        <v>233</v>
      </c>
    </row>
    <row r="300" spans="1:3" x14ac:dyDescent="0.25">
      <c r="A300" s="20" t="s">
        <v>234</v>
      </c>
      <c r="C300" s="4">
        <v>5000</v>
      </c>
    </row>
    <row r="301" spans="1:3" x14ac:dyDescent="0.25">
      <c r="A301" s="19" t="s">
        <v>235</v>
      </c>
      <c r="C301" s="6">
        <f t="shared" ref="C301" si="25">C300</f>
        <v>5000</v>
      </c>
    </row>
    <row r="302" spans="1:3" ht="25.5" thickBot="1" x14ac:dyDescent="0.3">
      <c r="A302" s="18" t="s">
        <v>1</v>
      </c>
      <c r="B302" s="25"/>
      <c r="C302" s="51" t="s">
        <v>385</v>
      </c>
    </row>
    <row r="303" spans="1:3" ht="15.75" thickTop="1" x14ac:dyDescent="0.25">
      <c r="A303" s="19" t="s">
        <v>236</v>
      </c>
      <c r="C303" s="6"/>
    </row>
    <row r="304" spans="1:3" x14ac:dyDescent="0.25">
      <c r="A304" s="20" t="s">
        <v>237</v>
      </c>
      <c r="C304" s="4">
        <v>5000</v>
      </c>
    </row>
    <row r="305" spans="1:3" x14ac:dyDescent="0.25">
      <c r="A305" s="20" t="s">
        <v>323</v>
      </c>
      <c r="C305" s="5">
        <v>7500</v>
      </c>
    </row>
    <row r="306" spans="1:3" x14ac:dyDescent="0.25">
      <c r="A306" s="20" t="s">
        <v>238</v>
      </c>
      <c r="C306" s="4">
        <v>300</v>
      </c>
    </row>
    <row r="307" spans="1:3" x14ac:dyDescent="0.25">
      <c r="A307" s="20" t="s">
        <v>239</v>
      </c>
      <c r="C307" s="4">
        <v>30000</v>
      </c>
    </row>
    <row r="308" spans="1:3" x14ac:dyDescent="0.25">
      <c r="A308" s="20" t="s">
        <v>247</v>
      </c>
      <c r="C308" s="66">
        <v>0</v>
      </c>
    </row>
    <row r="309" spans="1:3" x14ac:dyDescent="0.25">
      <c r="A309" s="20" t="s">
        <v>407</v>
      </c>
      <c r="C309" s="4">
        <v>1500</v>
      </c>
    </row>
    <row r="310" spans="1:3" x14ac:dyDescent="0.25">
      <c r="A310" s="20" t="s">
        <v>408</v>
      </c>
      <c r="C310" s="4">
        <v>10000</v>
      </c>
    </row>
    <row r="311" spans="1:3" x14ac:dyDescent="0.25">
      <c r="A311" s="20" t="s">
        <v>409</v>
      </c>
      <c r="C311" s="4">
        <v>500</v>
      </c>
    </row>
    <row r="312" spans="1:3" x14ac:dyDescent="0.25">
      <c r="A312" s="20" t="s">
        <v>251</v>
      </c>
      <c r="C312" s="4">
        <v>9000</v>
      </c>
    </row>
    <row r="313" spans="1:3" x14ac:dyDescent="0.25">
      <c r="A313" s="19" t="s">
        <v>324</v>
      </c>
      <c r="C313" s="6">
        <f t="shared" ref="C313" si="26">SUM(C304:C312)</f>
        <v>63800</v>
      </c>
    </row>
    <row r="314" spans="1:3" x14ac:dyDescent="0.25">
      <c r="A314" s="19" t="s">
        <v>325</v>
      </c>
      <c r="C314" s="6"/>
    </row>
    <row r="315" spans="1:3" x14ac:dyDescent="0.25">
      <c r="A315" s="20" t="s">
        <v>326</v>
      </c>
      <c r="C315" s="4">
        <v>38482</v>
      </c>
    </row>
    <row r="316" spans="1:3" x14ac:dyDescent="0.25">
      <c r="A316" s="20" t="s">
        <v>327</v>
      </c>
      <c r="C316" s="5">
        <v>5000</v>
      </c>
    </row>
    <row r="317" spans="1:3" x14ac:dyDescent="0.25">
      <c r="A317" s="20" t="s">
        <v>410</v>
      </c>
      <c r="C317" s="5">
        <v>5356</v>
      </c>
    </row>
    <row r="318" spans="1:3" x14ac:dyDescent="0.25">
      <c r="A318" s="20" t="s">
        <v>328</v>
      </c>
      <c r="C318" s="4">
        <v>310</v>
      </c>
    </row>
    <row r="319" spans="1:3" x14ac:dyDescent="0.25">
      <c r="A319" s="20" t="s">
        <v>240</v>
      </c>
      <c r="C319" s="4">
        <v>0</v>
      </c>
    </row>
    <row r="320" spans="1:3" x14ac:dyDescent="0.25">
      <c r="A320" s="20" t="s">
        <v>329</v>
      </c>
      <c r="C320" s="5">
        <v>2000</v>
      </c>
    </row>
    <row r="321" spans="1:3" x14ac:dyDescent="0.25">
      <c r="A321" s="20" t="s">
        <v>241</v>
      </c>
      <c r="C321" s="4">
        <v>48200</v>
      </c>
    </row>
    <row r="322" spans="1:3" x14ac:dyDescent="0.25">
      <c r="A322" s="20" t="s">
        <v>242</v>
      </c>
      <c r="C322" s="4">
        <v>24500</v>
      </c>
    </row>
    <row r="323" spans="1:3" x14ac:dyDescent="0.25">
      <c r="A323" s="20" t="s">
        <v>377</v>
      </c>
      <c r="C323" s="4">
        <v>6927</v>
      </c>
    </row>
    <row r="324" spans="1:3" x14ac:dyDescent="0.25">
      <c r="A324" s="20" t="s">
        <v>244</v>
      </c>
      <c r="C324" s="4">
        <v>2500</v>
      </c>
    </row>
    <row r="325" spans="1:3" x14ac:dyDescent="0.25">
      <c r="A325" s="75" t="s">
        <v>245</v>
      </c>
      <c r="C325" s="67">
        <v>0</v>
      </c>
    </row>
    <row r="326" spans="1:3" x14ac:dyDescent="0.25">
      <c r="A326" s="20" t="s">
        <v>411</v>
      </c>
      <c r="C326" s="4">
        <v>10000</v>
      </c>
    </row>
    <row r="327" spans="1:3" x14ac:dyDescent="0.25">
      <c r="A327" s="20" t="s">
        <v>412</v>
      </c>
      <c r="C327" s="41">
        <v>2000</v>
      </c>
    </row>
    <row r="328" spans="1:3" x14ac:dyDescent="0.25">
      <c r="A328" s="19" t="s">
        <v>331</v>
      </c>
      <c r="C328" s="6">
        <f t="shared" ref="C328" si="27">SUM(C315:C327)</f>
        <v>145275</v>
      </c>
    </row>
    <row r="329" spans="1:3" x14ac:dyDescent="0.25">
      <c r="A329" s="19" t="s">
        <v>253</v>
      </c>
    </row>
    <row r="330" spans="1:3" x14ac:dyDescent="0.25">
      <c r="A330" s="20" t="s">
        <v>254</v>
      </c>
      <c r="C330" s="4">
        <v>0</v>
      </c>
    </row>
    <row r="331" spans="1:3" x14ac:dyDescent="0.25">
      <c r="A331" s="20" t="s">
        <v>378</v>
      </c>
      <c r="C331" s="4">
        <v>10000</v>
      </c>
    </row>
    <row r="332" spans="1:3" x14ac:dyDescent="0.25">
      <c r="A332" s="20" t="s">
        <v>379</v>
      </c>
      <c r="C332" s="4">
        <v>2000</v>
      </c>
    </row>
    <row r="333" spans="1:3" x14ac:dyDescent="0.25">
      <c r="A333" s="20" t="s">
        <v>332</v>
      </c>
      <c r="C333" s="4">
        <v>2500</v>
      </c>
    </row>
    <row r="334" spans="1:3" x14ac:dyDescent="0.25">
      <c r="A334" s="20" t="s">
        <v>413</v>
      </c>
      <c r="C334" s="4">
        <v>7000</v>
      </c>
    </row>
    <row r="335" spans="1:3" x14ac:dyDescent="0.25">
      <c r="A335" s="20" t="s">
        <v>334</v>
      </c>
      <c r="C335" s="4">
        <v>1000</v>
      </c>
    </row>
    <row r="336" spans="1:3" x14ac:dyDescent="0.25">
      <c r="A336" s="20" t="s">
        <v>335</v>
      </c>
      <c r="C336" s="4">
        <v>1000</v>
      </c>
    </row>
    <row r="337" spans="1:3" x14ac:dyDescent="0.25">
      <c r="A337" s="20" t="s">
        <v>414</v>
      </c>
      <c r="C337" s="4">
        <v>3000</v>
      </c>
    </row>
    <row r="338" spans="1:3" x14ac:dyDescent="0.25">
      <c r="A338" s="20" t="s">
        <v>415</v>
      </c>
      <c r="C338" s="4">
        <v>1000</v>
      </c>
    </row>
    <row r="339" spans="1:3" x14ac:dyDescent="0.25">
      <c r="A339" s="20" t="s">
        <v>416</v>
      </c>
      <c r="C339" s="4">
        <v>0</v>
      </c>
    </row>
    <row r="340" spans="1:3" x14ac:dyDescent="0.25">
      <c r="A340" s="20" t="s">
        <v>417</v>
      </c>
      <c r="C340" s="63">
        <v>2000</v>
      </c>
    </row>
    <row r="341" spans="1:3" x14ac:dyDescent="0.25">
      <c r="A341" s="20" t="s">
        <v>337</v>
      </c>
      <c r="C341" s="4">
        <v>0</v>
      </c>
    </row>
    <row r="342" spans="1:3" ht="15.75" thickBot="1" x14ac:dyDescent="0.3">
      <c r="A342" s="19" t="s">
        <v>255</v>
      </c>
      <c r="C342" s="6">
        <f t="shared" ref="C342" si="28">SUM(C330:C341)</f>
        <v>29500</v>
      </c>
    </row>
    <row r="343" spans="1:3" ht="15.75" thickBot="1" x14ac:dyDescent="0.3">
      <c r="A343" s="19" t="s">
        <v>61</v>
      </c>
      <c r="C343" s="11">
        <f>C119+C128+C150+C153+C158+C175+C180+C183+C186+C222+C237+C242+C259+C269+C283+C291+C298+C301+C313+C328+C342</f>
        <v>1398366</v>
      </c>
    </row>
    <row r="344" spans="1:3" ht="25.5" thickBot="1" x14ac:dyDescent="0.3">
      <c r="A344" s="18" t="s">
        <v>1</v>
      </c>
      <c r="B344" s="25"/>
      <c r="C344" s="51" t="s">
        <v>385</v>
      </c>
    </row>
    <row r="345" spans="1:3" ht="15.75" thickTop="1" x14ac:dyDescent="0.25">
      <c r="A345" s="19" t="s">
        <v>256</v>
      </c>
    </row>
    <row r="346" spans="1:3" x14ac:dyDescent="0.25">
      <c r="A346" s="19" t="s">
        <v>257</v>
      </c>
    </row>
    <row r="347" spans="1:3" x14ac:dyDescent="0.25">
      <c r="A347" s="20" t="s">
        <v>258</v>
      </c>
      <c r="C347" s="4">
        <v>50000</v>
      </c>
    </row>
    <row r="348" spans="1:3" x14ac:dyDescent="0.25">
      <c r="A348" s="20" t="s">
        <v>259</v>
      </c>
      <c r="C348" s="4">
        <v>0</v>
      </c>
    </row>
    <row r="349" spans="1:3" x14ac:dyDescent="0.25">
      <c r="A349" s="20" t="s">
        <v>418</v>
      </c>
      <c r="C349" s="4">
        <v>150</v>
      </c>
    </row>
    <row r="350" spans="1:3" x14ac:dyDescent="0.25">
      <c r="A350" s="76" t="s">
        <v>419</v>
      </c>
      <c r="B350" s="69"/>
      <c r="C350" s="68">
        <v>20000</v>
      </c>
    </row>
    <row r="351" spans="1:3" x14ac:dyDescent="0.25">
      <c r="A351" s="19" t="s">
        <v>261</v>
      </c>
      <c r="C351" s="3">
        <f t="shared" ref="C351" si="29">SUM(C347:C349)</f>
        <v>50150</v>
      </c>
    </row>
    <row r="352" spans="1:3" x14ac:dyDescent="0.25">
      <c r="A352" s="19" t="s">
        <v>262</v>
      </c>
    </row>
    <row r="353" spans="1:3" x14ac:dyDescent="0.25">
      <c r="A353" s="20" t="s">
        <v>263</v>
      </c>
      <c r="C353" s="4">
        <v>5000</v>
      </c>
    </row>
    <row r="354" spans="1:3" x14ac:dyDescent="0.25">
      <c r="A354" s="19" t="s">
        <v>264</v>
      </c>
      <c r="C354" s="6">
        <f t="shared" ref="C354" si="30">SUM(C353)</f>
        <v>5000</v>
      </c>
    </row>
    <row r="355" spans="1:3" x14ac:dyDescent="0.25">
      <c r="A355" s="77" t="s">
        <v>236</v>
      </c>
      <c r="B355" s="69"/>
      <c r="C355" s="69"/>
    </row>
    <row r="356" spans="1:3" x14ac:dyDescent="0.25">
      <c r="A356" s="76" t="s">
        <v>420</v>
      </c>
      <c r="B356" s="69"/>
      <c r="C356" s="68">
        <v>71561</v>
      </c>
    </row>
    <row r="357" spans="1:3" x14ac:dyDescent="0.25">
      <c r="A357" s="77" t="s">
        <v>252</v>
      </c>
      <c r="B357" s="69"/>
      <c r="C357" s="70">
        <f t="shared" ref="C357" si="31">C356</f>
        <v>71561</v>
      </c>
    </row>
    <row r="358" spans="1:3" x14ac:dyDescent="0.25">
      <c r="A358" s="77" t="s">
        <v>253</v>
      </c>
      <c r="B358" s="69"/>
      <c r="C358" s="69"/>
    </row>
    <row r="359" spans="1:3" x14ac:dyDescent="0.25">
      <c r="A359" s="76" t="s">
        <v>421</v>
      </c>
      <c r="B359" s="69"/>
      <c r="C359" s="68">
        <v>36500</v>
      </c>
    </row>
    <row r="360" spans="1:3" x14ac:dyDescent="0.25">
      <c r="A360" s="77" t="s">
        <v>255</v>
      </c>
      <c r="B360" s="69"/>
      <c r="C360" s="70">
        <f t="shared" ref="C360" si="32">C359</f>
        <v>36500</v>
      </c>
    </row>
    <row r="361" spans="1:3" ht="15.75" thickBot="1" x14ac:dyDescent="0.3">
      <c r="A361" s="77" t="s">
        <v>265</v>
      </c>
      <c r="B361" s="69"/>
      <c r="C361" s="71">
        <f t="shared" ref="C361" si="33">C351+C354+C357+C359</f>
        <v>163211</v>
      </c>
    </row>
    <row r="362" spans="1:3" ht="16.5" thickTop="1" thickBot="1" x14ac:dyDescent="0.3">
      <c r="A362" s="19" t="s">
        <v>266</v>
      </c>
      <c r="C362" s="72">
        <f t="shared" ref="C362" si="34">C343+C361</f>
        <v>1561577</v>
      </c>
    </row>
    <row r="363" spans="1:3" ht="15.75" thickTop="1" x14ac:dyDescent="0.25">
      <c r="A363" s="24" t="s">
        <v>267</v>
      </c>
    </row>
    <row r="364" spans="1:3" x14ac:dyDescent="0.25">
      <c r="A364" s="24" t="s">
        <v>268</v>
      </c>
      <c r="C364" s="54">
        <f>C73-C343</f>
        <v>-80877</v>
      </c>
    </row>
    <row r="365" spans="1:3" x14ac:dyDescent="0.25">
      <c r="A365" s="24" t="s">
        <v>269</v>
      </c>
      <c r="C365" s="54">
        <f>C96-C362</f>
        <v>-242288</v>
      </c>
    </row>
    <row r="367" spans="1:3" x14ac:dyDescent="0.25">
      <c r="A367" s="78" t="s">
        <v>422</v>
      </c>
    </row>
  </sheetData>
  <pageMargins left="0.7" right="0.7" top="0.75" bottom="0.75" header="0.3" footer="0.3"/>
  <pageSetup paperSize="0" orientation="portrait" verticalDpi="0" r:id="rId1"/>
  <headerFooter>
    <oddHeader>&amp;C&amp;"-,Bold"2017 Budget</oddHeader>
  </headerFooter>
  <rowBreaks count="5" manualBreakCount="5">
    <brk id="88" max="16383" man="1"/>
    <brk id="128" max="16383" man="1"/>
    <brk id="168" max="16383" man="1"/>
    <brk id="301" max="16383" man="1"/>
    <brk id="3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5"/>
  <sheetViews>
    <sheetView topLeftCell="A298" zoomScaleNormal="100" workbookViewId="0">
      <selection activeCell="C361" sqref="B361:C361"/>
    </sheetView>
  </sheetViews>
  <sheetFormatPr defaultRowHeight="15" x14ac:dyDescent="0.25"/>
  <cols>
    <col min="1" max="1" width="34.42578125" customWidth="1"/>
    <col min="2" max="2" width="3.5703125" customWidth="1"/>
    <col min="3" max="3" width="12.140625" style="7" customWidth="1"/>
  </cols>
  <sheetData>
    <row r="1" spans="1:3" ht="25.5" thickBot="1" x14ac:dyDescent="0.3">
      <c r="A1" s="92" t="s">
        <v>1</v>
      </c>
      <c r="B1" s="93"/>
      <c r="C1" s="79" t="s">
        <v>423</v>
      </c>
    </row>
    <row r="2" spans="1:3" ht="15.75" thickTop="1" x14ac:dyDescent="0.25">
      <c r="A2" s="19" t="s">
        <v>2</v>
      </c>
    </row>
    <row r="3" spans="1:3" x14ac:dyDescent="0.25">
      <c r="A3" s="19" t="s">
        <v>3</v>
      </c>
    </row>
    <row r="4" spans="1:3" x14ac:dyDescent="0.25">
      <c r="A4" s="19" t="s">
        <v>4</v>
      </c>
    </row>
    <row r="5" spans="1:3" x14ac:dyDescent="0.25">
      <c r="A5" s="20" t="s">
        <v>5</v>
      </c>
      <c r="C5" s="5">
        <v>433485</v>
      </c>
    </row>
    <row r="6" spans="1:3" x14ac:dyDescent="0.25">
      <c r="A6" s="20" t="s">
        <v>6</v>
      </c>
      <c r="C6" s="4">
        <v>10000</v>
      </c>
    </row>
    <row r="7" spans="1:3" x14ac:dyDescent="0.25">
      <c r="A7" s="19" t="s">
        <v>7</v>
      </c>
      <c r="C7" s="6">
        <f t="shared" ref="C7" si="0">SUM(C5:C6)</f>
        <v>443485</v>
      </c>
    </row>
    <row r="8" spans="1:3" x14ac:dyDescent="0.25">
      <c r="A8" s="19" t="s">
        <v>8</v>
      </c>
    </row>
    <row r="9" spans="1:3" x14ac:dyDescent="0.25">
      <c r="A9" s="20" t="s">
        <v>9</v>
      </c>
      <c r="C9" s="4">
        <v>35000</v>
      </c>
    </row>
    <row r="10" spans="1:3" x14ac:dyDescent="0.25">
      <c r="A10" s="20" t="s">
        <v>10</v>
      </c>
      <c r="C10" s="4">
        <v>70000</v>
      </c>
    </row>
    <row r="11" spans="1:3" x14ac:dyDescent="0.25">
      <c r="A11" s="20" t="s">
        <v>11</v>
      </c>
      <c r="C11" s="5">
        <v>227880</v>
      </c>
    </row>
    <row r="12" spans="1:3" x14ac:dyDescent="0.25">
      <c r="A12" s="21" t="s">
        <v>12</v>
      </c>
      <c r="C12" s="5">
        <v>143824</v>
      </c>
    </row>
    <row r="13" spans="1:3" x14ac:dyDescent="0.25">
      <c r="A13" s="21" t="s">
        <v>424</v>
      </c>
      <c r="C13" s="5">
        <v>100000</v>
      </c>
    </row>
    <row r="14" spans="1:3" x14ac:dyDescent="0.25">
      <c r="A14" s="20" t="s">
        <v>13</v>
      </c>
      <c r="C14" s="4">
        <v>9240</v>
      </c>
    </row>
    <row r="15" spans="1:3" x14ac:dyDescent="0.25">
      <c r="A15" s="20" t="s">
        <v>14</v>
      </c>
      <c r="C15" s="4">
        <v>184</v>
      </c>
    </row>
    <row r="16" spans="1:3" x14ac:dyDescent="0.25">
      <c r="A16" s="19" t="s">
        <v>15</v>
      </c>
      <c r="C16" s="6">
        <f>SUM(C9:C15)</f>
        <v>586128</v>
      </c>
    </row>
    <row r="17" spans="1:3" x14ac:dyDescent="0.25">
      <c r="A17" s="19" t="s">
        <v>16</v>
      </c>
    </row>
    <row r="18" spans="1:3" x14ac:dyDescent="0.25">
      <c r="A18" s="20" t="s">
        <v>17</v>
      </c>
      <c r="C18" s="4">
        <v>6264</v>
      </c>
    </row>
    <row r="19" spans="1:3" x14ac:dyDescent="0.25">
      <c r="A19" s="20" t="s">
        <v>18</v>
      </c>
      <c r="C19" s="4">
        <v>676</v>
      </c>
    </row>
    <row r="20" spans="1:3" x14ac:dyDescent="0.25">
      <c r="A20" s="20" t="s">
        <v>19</v>
      </c>
      <c r="C20" s="4">
        <v>200</v>
      </c>
    </row>
    <row r="21" spans="1:3" x14ac:dyDescent="0.25">
      <c r="A21" s="20" t="s">
        <v>20</v>
      </c>
      <c r="C21" s="4">
        <v>3892</v>
      </c>
    </row>
    <row r="22" spans="1:3" x14ac:dyDescent="0.25">
      <c r="A22" s="20" t="s">
        <v>21</v>
      </c>
      <c r="C22" s="4">
        <v>1448</v>
      </c>
    </row>
    <row r="23" spans="1:3" x14ac:dyDescent="0.25">
      <c r="A23" s="20" t="s">
        <v>22</v>
      </c>
      <c r="C23" s="4">
        <v>84</v>
      </c>
    </row>
    <row r="24" spans="1:3" x14ac:dyDescent="0.25">
      <c r="A24" s="20" t="s">
        <v>23</v>
      </c>
      <c r="C24" s="4">
        <v>1158</v>
      </c>
    </row>
    <row r="25" spans="1:3" x14ac:dyDescent="0.25">
      <c r="A25" s="20" t="s">
        <v>24</v>
      </c>
      <c r="C25" s="4">
        <v>14023</v>
      </c>
    </row>
    <row r="26" spans="1:3" x14ac:dyDescent="0.25">
      <c r="A26" s="20" t="s">
        <v>25</v>
      </c>
      <c r="C26" s="4">
        <v>1732</v>
      </c>
    </row>
    <row r="27" spans="1:3" x14ac:dyDescent="0.25">
      <c r="A27" s="19" t="s">
        <v>26</v>
      </c>
      <c r="C27" s="6">
        <f>SUM(C18:C26)</f>
        <v>29477</v>
      </c>
    </row>
    <row r="28" spans="1:3" x14ac:dyDescent="0.25">
      <c r="A28" s="19" t="s">
        <v>27</v>
      </c>
    </row>
    <row r="29" spans="1:3" x14ac:dyDescent="0.25">
      <c r="A29" s="20" t="s">
        <v>28</v>
      </c>
      <c r="C29" s="4">
        <v>1028</v>
      </c>
    </row>
    <row r="30" spans="1:3" x14ac:dyDescent="0.25">
      <c r="A30" s="20" t="s">
        <v>29</v>
      </c>
      <c r="C30" s="4">
        <v>9576</v>
      </c>
    </row>
    <row r="31" spans="1:3" x14ac:dyDescent="0.25">
      <c r="A31" s="20" t="s">
        <v>30</v>
      </c>
      <c r="C31" s="4">
        <v>2232</v>
      </c>
    </row>
    <row r="32" spans="1:3" x14ac:dyDescent="0.25">
      <c r="A32" s="20" t="s">
        <v>31</v>
      </c>
      <c r="C32" s="4">
        <v>668</v>
      </c>
    </row>
    <row r="33" spans="1:3" x14ac:dyDescent="0.25">
      <c r="A33" s="20" t="s">
        <v>32</v>
      </c>
      <c r="C33" s="4">
        <v>2420</v>
      </c>
    </row>
    <row r="34" spans="1:3" x14ac:dyDescent="0.25">
      <c r="A34" s="19" t="s">
        <v>33</v>
      </c>
      <c r="C34" s="29">
        <f t="shared" ref="C34" si="1">SUM(C29:C33)</f>
        <v>15924</v>
      </c>
    </row>
    <row r="35" spans="1:3" ht="25.5" thickBot="1" x14ac:dyDescent="0.3">
      <c r="A35" s="92" t="s">
        <v>1</v>
      </c>
      <c r="B35" s="93"/>
      <c r="C35" s="79" t="s">
        <v>423</v>
      </c>
    </row>
    <row r="36" spans="1:3" ht="15.75" thickTop="1" x14ac:dyDescent="0.25">
      <c r="A36" s="19" t="s">
        <v>34</v>
      </c>
    </row>
    <row r="37" spans="1:3" x14ac:dyDescent="0.25">
      <c r="A37" s="20" t="s">
        <v>340</v>
      </c>
      <c r="C37" s="4">
        <v>0</v>
      </c>
    </row>
    <row r="38" spans="1:3" x14ac:dyDescent="0.25">
      <c r="A38" s="20" t="s">
        <v>35</v>
      </c>
      <c r="C38" s="4">
        <v>0</v>
      </c>
    </row>
    <row r="39" spans="1:3" x14ac:dyDescent="0.25">
      <c r="A39" s="20" t="s">
        <v>37</v>
      </c>
      <c r="C39" s="4">
        <v>0</v>
      </c>
    </row>
    <row r="40" spans="1:3" x14ac:dyDescent="0.25">
      <c r="A40" s="20" t="s">
        <v>425</v>
      </c>
      <c r="C40" s="4">
        <v>0</v>
      </c>
    </row>
    <row r="41" spans="1:3" x14ac:dyDescent="0.25">
      <c r="A41" s="20" t="s">
        <v>387</v>
      </c>
      <c r="C41" s="4">
        <v>0</v>
      </c>
    </row>
    <row r="42" spans="1:3" x14ac:dyDescent="0.25">
      <c r="A42" s="20" t="s">
        <v>388</v>
      </c>
      <c r="C42" s="4">
        <v>24000</v>
      </c>
    </row>
    <row r="43" spans="1:3" x14ac:dyDescent="0.25">
      <c r="A43" s="20" t="s">
        <v>38</v>
      </c>
      <c r="C43" s="4">
        <v>31000</v>
      </c>
    </row>
    <row r="44" spans="1:3" x14ac:dyDescent="0.25">
      <c r="A44" s="20" t="s">
        <v>39</v>
      </c>
      <c r="C44" s="4">
        <v>0</v>
      </c>
    </row>
    <row r="45" spans="1:3" x14ac:dyDescent="0.25">
      <c r="A45" s="20" t="s">
        <v>389</v>
      </c>
      <c r="C45" s="4">
        <v>0</v>
      </c>
    </row>
    <row r="46" spans="1:3" x14ac:dyDescent="0.25">
      <c r="A46" s="20" t="s">
        <v>40</v>
      </c>
      <c r="C46" s="4">
        <v>5000</v>
      </c>
    </row>
    <row r="47" spans="1:3" x14ac:dyDescent="0.25">
      <c r="A47" s="20" t="s">
        <v>41</v>
      </c>
      <c r="C47" s="4">
        <v>0</v>
      </c>
    </row>
    <row r="48" spans="1:3" x14ac:dyDescent="0.25">
      <c r="A48" s="20" t="s">
        <v>42</v>
      </c>
      <c r="C48" s="4">
        <v>18000</v>
      </c>
    </row>
    <row r="49" spans="1:3" x14ac:dyDescent="0.25">
      <c r="A49" s="19" t="s">
        <v>43</v>
      </c>
      <c r="C49" s="53">
        <f>SUM(C37:C48)</f>
        <v>78000</v>
      </c>
    </row>
    <row r="50" spans="1:3" x14ac:dyDescent="0.25">
      <c r="A50" s="19" t="s">
        <v>44</v>
      </c>
      <c r="C50" s="4"/>
    </row>
    <row r="51" spans="1:3" x14ac:dyDescent="0.25">
      <c r="A51" s="20" t="s">
        <v>45</v>
      </c>
      <c r="C51" s="4">
        <v>0</v>
      </c>
    </row>
    <row r="52" spans="1:3" x14ac:dyDescent="0.25">
      <c r="A52" s="20" t="s">
        <v>46</v>
      </c>
      <c r="C52" s="4">
        <v>0</v>
      </c>
    </row>
    <row r="53" spans="1:3" x14ac:dyDescent="0.25">
      <c r="A53" s="20" t="s">
        <v>47</v>
      </c>
      <c r="C53" s="55">
        <v>0</v>
      </c>
    </row>
    <row r="54" spans="1:3" x14ac:dyDescent="0.25">
      <c r="A54" s="19" t="s">
        <v>48</v>
      </c>
      <c r="C54" s="54">
        <f>SUM(C51:C53)</f>
        <v>0</v>
      </c>
    </row>
    <row r="55" spans="1:3" x14ac:dyDescent="0.25">
      <c r="A55" s="19" t="s">
        <v>49</v>
      </c>
      <c r="C55" s="4"/>
    </row>
    <row r="56" spans="1:3" x14ac:dyDescent="0.25">
      <c r="A56" s="20" t="s">
        <v>50</v>
      </c>
      <c r="C56" s="4">
        <v>0</v>
      </c>
    </row>
    <row r="57" spans="1:3" x14ac:dyDescent="0.25">
      <c r="A57" s="19" t="s">
        <v>51</v>
      </c>
      <c r="C57" s="54">
        <f t="shared" ref="C57" si="2">SUM(C56:C56)</f>
        <v>0</v>
      </c>
    </row>
    <row r="58" spans="1:3" x14ac:dyDescent="0.25">
      <c r="A58" s="19" t="s">
        <v>52</v>
      </c>
    </row>
    <row r="59" spans="1:3" x14ac:dyDescent="0.25">
      <c r="A59" s="20" t="s">
        <v>54</v>
      </c>
      <c r="C59" s="4">
        <v>65748</v>
      </c>
    </row>
    <row r="60" spans="1:3" x14ac:dyDescent="0.25">
      <c r="A60" s="20" t="s">
        <v>270</v>
      </c>
      <c r="C60" s="4">
        <v>0</v>
      </c>
    </row>
    <row r="61" spans="1:3" x14ac:dyDescent="0.25">
      <c r="A61" s="20" t="s">
        <v>271</v>
      </c>
      <c r="C61" s="4">
        <v>64867</v>
      </c>
    </row>
    <row r="62" spans="1:3" x14ac:dyDescent="0.25">
      <c r="A62" s="20" t="s">
        <v>272</v>
      </c>
      <c r="C62" s="80">
        <v>0</v>
      </c>
    </row>
    <row r="63" spans="1:3" x14ac:dyDescent="0.25">
      <c r="A63" s="19" t="s">
        <v>273</v>
      </c>
      <c r="C63" s="81">
        <f t="shared" ref="C63" si="3">SUM(C59:C62)</f>
        <v>130615</v>
      </c>
    </row>
    <row r="64" spans="1:3" x14ac:dyDescent="0.25">
      <c r="A64" s="19" t="s">
        <v>274</v>
      </c>
      <c r="C64" s="4"/>
    </row>
    <row r="65" spans="1:3" x14ac:dyDescent="0.25">
      <c r="A65" s="20" t="s">
        <v>275</v>
      </c>
      <c r="C65" s="4">
        <v>14000</v>
      </c>
    </row>
    <row r="66" spans="1:3" x14ac:dyDescent="0.25">
      <c r="A66" s="20" t="s">
        <v>390</v>
      </c>
      <c r="C66" s="4">
        <f>30400+8487</f>
        <v>38887</v>
      </c>
    </row>
    <row r="67" spans="1:3" x14ac:dyDescent="0.25">
      <c r="A67" s="20" t="s">
        <v>391</v>
      </c>
      <c r="C67" s="4">
        <f>30400+8487</f>
        <v>38887</v>
      </c>
    </row>
    <row r="68" spans="1:3" x14ac:dyDescent="0.25">
      <c r="A68" s="20" t="s">
        <v>426</v>
      </c>
      <c r="C68" s="4">
        <v>0</v>
      </c>
    </row>
    <row r="69" spans="1:3" x14ac:dyDescent="0.25">
      <c r="A69" s="20" t="s">
        <v>56</v>
      </c>
      <c r="C69" s="4">
        <v>0</v>
      </c>
    </row>
    <row r="70" spans="1:3" x14ac:dyDescent="0.25">
      <c r="A70" s="19" t="s">
        <v>278</v>
      </c>
      <c r="C70" s="81">
        <f t="shared" ref="C70" si="4">SUM(C65:C69)</f>
        <v>91774</v>
      </c>
    </row>
    <row r="71" spans="1:3" x14ac:dyDescent="0.25">
      <c r="A71" s="19" t="s">
        <v>58</v>
      </c>
    </row>
    <row r="72" spans="1:3" x14ac:dyDescent="0.25">
      <c r="A72" s="20" t="s">
        <v>279</v>
      </c>
      <c r="C72" s="4">
        <v>0</v>
      </c>
    </row>
    <row r="73" spans="1:3" x14ac:dyDescent="0.25">
      <c r="A73" s="20" t="s">
        <v>280</v>
      </c>
      <c r="C73" s="4">
        <v>0</v>
      </c>
    </row>
    <row r="74" spans="1:3" x14ac:dyDescent="0.25">
      <c r="A74" s="20" t="s">
        <v>281</v>
      </c>
      <c r="C74" s="4">
        <f>C339</f>
        <v>27500</v>
      </c>
    </row>
    <row r="75" spans="1:3" x14ac:dyDescent="0.25">
      <c r="A75" s="20" t="s">
        <v>282</v>
      </c>
      <c r="C75" s="4">
        <v>0</v>
      </c>
    </row>
    <row r="76" spans="1:3" ht="15.75" thickBot="1" x14ac:dyDescent="0.3">
      <c r="A76" s="19" t="s">
        <v>60</v>
      </c>
      <c r="C76" s="6">
        <f>SUM(C72:C75)</f>
        <v>27500</v>
      </c>
    </row>
    <row r="77" spans="1:3" ht="15.75" thickBot="1" x14ac:dyDescent="0.3">
      <c r="A77" s="19" t="s">
        <v>61</v>
      </c>
      <c r="C77" s="82">
        <f>C7+C16+C27+C34+C49+C54+C63+C70+C76</f>
        <v>1402903</v>
      </c>
    </row>
    <row r="78" spans="1:3" ht="25.5" thickBot="1" x14ac:dyDescent="0.3">
      <c r="A78" s="92" t="s">
        <v>1</v>
      </c>
      <c r="B78" s="93"/>
      <c r="C78" s="79" t="s">
        <v>423</v>
      </c>
    </row>
    <row r="79" spans="1:3" ht="15.75" thickTop="1" x14ac:dyDescent="0.25">
      <c r="A79" s="19" t="s">
        <v>62</v>
      </c>
    </row>
    <row r="80" spans="1:3" x14ac:dyDescent="0.25">
      <c r="A80" s="19" t="s">
        <v>63</v>
      </c>
    </row>
    <row r="81" spans="1:3" x14ac:dyDescent="0.25">
      <c r="A81" s="20" t="s">
        <v>392</v>
      </c>
      <c r="C81" s="4">
        <v>0</v>
      </c>
    </row>
    <row r="82" spans="1:3" x14ac:dyDescent="0.25">
      <c r="A82" s="20" t="s">
        <v>65</v>
      </c>
      <c r="C82" s="4">
        <v>1800</v>
      </c>
    </row>
    <row r="83" spans="1:3" x14ac:dyDescent="0.25">
      <c r="A83" s="20" t="s">
        <v>283</v>
      </c>
      <c r="C83" s="4">
        <v>0</v>
      </c>
    </row>
    <row r="84" spans="1:3" x14ac:dyDescent="0.25">
      <c r="A84" s="19" t="s">
        <v>67</v>
      </c>
      <c r="C84" s="6">
        <f t="shared" ref="C84" si="5">SUM(C81:C83)</f>
        <v>1800</v>
      </c>
    </row>
    <row r="85" spans="1:3" x14ac:dyDescent="0.25">
      <c r="A85" s="19" t="s">
        <v>68</v>
      </c>
    </row>
    <row r="86" spans="1:3" x14ac:dyDescent="0.25">
      <c r="A86" s="20" t="s">
        <v>69</v>
      </c>
      <c r="C86" s="4">
        <v>0</v>
      </c>
    </row>
    <row r="87" spans="1:3" x14ac:dyDescent="0.25">
      <c r="A87" s="20" t="s">
        <v>70</v>
      </c>
      <c r="C87" s="4">
        <v>0</v>
      </c>
    </row>
    <row r="88" spans="1:3" x14ac:dyDescent="0.25">
      <c r="A88" s="19" t="s">
        <v>71</v>
      </c>
      <c r="C88" s="6">
        <f t="shared" ref="C88" si="6">SUM(C86:C87)</f>
        <v>0</v>
      </c>
    </row>
    <row r="89" spans="1:3" x14ac:dyDescent="0.25">
      <c r="A89" s="19" t="s">
        <v>72</v>
      </c>
    </row>
    <row r="90" spans="1:3" x14ac:dyDescent="0.25">
      <c r="A90" s="20" t="s">
        <v>393</v>
      </c>
      <c r="C90" s="4">
        <v>0</v>
      </c>
    </row>
    <row r="91" spans="1:3" x14ac:dyDescent="0.25">
      <c r="A91" s="19" t="s">
        <v>76</v>
      </c>
      <c r="C91" s="57">
        <f t="shared" ref="C91" si="7">SUM(C90:C90)</f>
        <v>0</v>
      </c>
    </row>
    <row r="92" spans="1:3" x14ac:dyDescent="0.25">
      <c r="A92" s="19" t="s">
        <v>77</v>
      </c>
    </row>
    <row r="93" spans="1:3" x14ac:dyDescent="0.25">
      <c r="A93" s="20" t="s">
        <v>346</v>
      </c>
      <c r="C93" s="4">
        <v>0</v>
      </c>
    </row>
    <row r="94" spans="1:3" x14ac:dyDescent="0.25">
      <c r="A94" s="20" t="s">
        <v>347</v>
      </c>
      <c r="C94" s="4">
        <v>0</v>
      </c>
    </row>
    <row r="95" spans="1:3" ht="15.75" thickBot="1" x14ac:dyDescent="0.3">
      <c r="A95" s="19" t="s">
        <v>79</v>
      </c>
      <c r="C95" s="6">
        <f>SUM(C93:C94)</f>
        <v>0</v>
      </c>
    </row>
    <row r="96" spans="1:3" ht="15.75" thickBot="1" x14ac:dyDescent="0.3">
      <c r="A96" s="19" t="s">
        <v>80</v>
      </c>
      <c r="C96" s="83">
        <f t="shared" ref="C96" si="8">C84+C88+C91+C95</f>
        <v>1800</v>
      </c>
    </row>
    <row r="97" spans="1:3" x14ac:dyDescent="0.25">
      <c r="A97" s="19" t="s">
        <v>427</v>
      </c>
      <c r="C97" s="6"/>
    </row>
    <row r="98" spans="1:3" x14ac:dyDescent="0.25">
      <c r="A98" s="19" t="s">
        <v>428</v>
      </c>
      <c r="C98" s="6"/>
    </row>
    <row r="99" spans="1:3" x14ac:dyDescent="0.25">
      <c r="A99" s="20" t="s">
        <v>429</v>
      </c>
      <c r="C99" s="84">
        <v>0</v>
      </c>
    </row>
    <row r="100" spans="1:3" x14ac:dyDescent="0.25">
      <c r="A100" s="19" t="s">
        <v>430</v>
      </c>
      <c r="C100" s="6"/>
    </row>
    <row r="101" spans="1:3" x14ac:dyDescent="0.25">
      <c r="A101" s="20" t="s">
        <v>431</v>
      </c>
      <c r="C101" s="84">
        <v>0</v>
      </c>
    </row>
    <row r="102" spans="1:3" x14ac:dyDescent="0.25">
      <c r="A102" s="19" t="s">
        <v>432</v>
      </c>
      <c r="C102" s="6"/>
    </row>
    <row r="103" spans="1:3" x14ac:dyDescent="0.25">
      <c r="A103" s="20" t="s">
        <v>433</v>
      </c>
      <c r="C103" s="84">
        <v>0</v>
      </c>
    </row>
    <row r="104" spans="1:3" x14ac:dyDescent="0.25">
      <c r="A104" s="19" t="s">
        <v>434</v>
      </c>
      <c r="C104" s="6"/>
    </row>
    <row r="105" spans="1:3" ht="15.75" thickBot="1" x14ac:dyDescent="0.3">
      <c r="A105" s="20" t="s">
        <v>435</v>
      </c>
      <c r="C105" s="84">
        <v>0</v>
      </c>
    </row>
    <row r="106" spans="1:3" ht="15.75" thickBot="1" x14ac:dyDescent="0.3">
      <c r="A106" s="19" t="s">
        <v>436</v>
      </c>
      <c r="C106" s="85">
        <f t="shared" ref="C106" si="9">C99+C101+C103+C105</f>
        <v>0</v>
      </c>
    </row>
    <row r="107" spans="1:3" ht="16.5" thickTop="1" thickBot="1" x14ac:dyDescent="0.3">
      <c r="A107" s="19" t="s">
        <v>81</v>
      </c>
      <c r="C107" s="86">
        <f t="shared" ref="C107" si="10">C77+C96+C105</f>
        <v>1404703</v>
      </c>
    </row>
    <row r="108" spans="1:3" ht="26.25" thickTop="1" thickBot="1" x14ac:dyDescent="0.3">
      <c r="A108" s="92" t="s">
        <v>1</v>
      </c>
      <c r="B108" s="93"/>
      <c r="C108" s="79" t="s">
        <v>423</v>
      </c>
    </row>
    <row r="109" spans="1:3" ht="15.75" thickTop="1" x14ac:dyDescent="0.25">
      <c r="A109" s="19" t="s">
        <v>82</v>
      </c>
    </row>
    <row r="110" spans="1:3" x14ac:dyDescent="0.25">
      <c r="A110" s="19" t="s">
        <v>3</v>
      </c>
    </row>
    <row r="111" spans="1:3" x14ac:dyDescent="0.25">
      <c r="A111" s="19" t="s">
        <v>83</v>
      </c>
    </row>
    <row r="112" spans="1:3" x14ac:dyDescent="0.25">
      <c r="A112" s="20" t="s">
        <v>84</v>
      </c>
      <c r="C112" s="4">
        <v>138745</v>
      </c>
    </row>
    <row r="113" spans="1:3" x14ac:dyDescent="0.25">
      <c r="A113" s="20" t="s">
        <v>88</v>
      </c>
      <c r="C113" s="4">
        <v>3335</v>
      </c>
    </row>
    <row r="114" spans="1:3" x14ac:dyDescent="0.25">
      <c r="A114" s="20" t="s">
        <v>89</v>
      </c>
      <c r="C114" s="4">
        <v>1269</v>
      </c>
    </row>
    <row r="115" spans="1:3" x14ac:dyDescent="0.25">
      <c r="A115" s="20" t="s">
        <v>90</v>
      </c>
      <c r="C115" s="5">
        <v>1200</v>
      </c>
    </row>
    <row r="116" spans="1:3" x14ac:dyDescent="0.25">
      <c r="A116" s="20" t="s">
        <v>91</v>
      </c>
      <c r="C116" s="5">
        <v>36000</v>
      </c>
    </row>
    <row r="117" spans="1:3" x14ac:dyDescent="0.25">
      <c r="A117" s="20" t="s">
        <v>92</v>
      </c>
      <c r="C117" s="4">
        <v>25000</v>
      </c>
    </row>
    <row r="118" spans="1:3" x14ac:dyDescent="0.25">
      <c r="A118" s="20" t="s">
        <v>95</v>
      </c>
      <c r="C118" s="4">
        <v>1000</v>
      </c>
    </row>
    <row r="119" spans="1:3" x14ac:dyDescent="0.25">
      <c r="A119" s="20" t="s">
        <v>285</v>
      </c>
      <c r="C119" s="5">
        <v>400</v>
      </c>
    </row>
    <row r="120" spans="1:3" x14ac:dyDescent="0.25">
      <c r="A120" s="20" t="s">
        <v>97</v>
      </c>
      <c r="C120" s="4">
        <v>15755</v>
      </c>
    </row>
    <row r="121" spans="1:3" x14ac:dyDescent="0.25">
      <c r="A121" s="20" t="s">
        <v>98</v>
      </c>
      <c r="C121" s="4">
        <v>520</v>
      </c>
    </row>
    <row r="122" spans="1:3" x14ac:dyDescent="0.25">
      <c r="A122" s="20" t="s">
        <v>99</v>
      </c>
      <c r="C122" s="5">
        <v>2000</v>
      </c>
    </row>
    <row r="123" spans="1:3" x14ac:dyDescent="0.25">
      <c r="A123" s="20" t="s">
        <v>101</v>
      </c>
      <c r="C123" s="4">
        <v>2500</v>
      </c>
    </row>
    <row r="124" spans="1:3" x14ac:dyDescent="0.25">
      <c r="A124" s="20" t="s">
        <v>102</v>
      </c>
      <c r="C124" s="4">
        <v>5000</v>
      </c>
    </row>
    <row r="125" spans="1:3" x14ac:dyDescent="0.25">
      <c r="A125" s="20" t="s">
        <v>103</v>
      </c>
      <c r="C125" s="5">
        <v>250</v>
      </c>
    </row>
    <row r="126" spans="1:3" x14ac:dyDescent="0.25">
      <c r="A126" s="20" t="s">
        <v>104</v>
      </c>
      <c r="C126" s="5">
        <v>800</v>
      </c>
    </row>
    <row r="127" spans="1:3" x14ac:dyDescent="0.25">
      <c r="A127" s="20" t="s">
        <v>106</v>
      </c>
      <c r="C127" s="4">
        <v>10000</v>
      </c>
    </row>
    <row r="128" spans="1:3" x14ac:dyDescent="0.25">
      <c r="A128" s="20" t="s">
        <v>107</v>
      </c>
      <c r="C128" s="4">
        <v>2500</v>
      </c>
    </row>
    <row r="129" spans="1:3" x14ac:dyDescent="0.25">
      <c r="A129" s="19" t="s">
        <v>108</v>
      </c>
      <c r="C129" s="29">
        <f t="shared" ref="C129" si="11">SUM(C112:C128)</f>
        <v>246274</v>
      </c>
    </row>
    <row r="130" spans="1:3" x14ac:dyDescent="0.25">
      <c r="A130" s="19" t="s">
        <v>286</v>
      </c>
      <c r="C130" s="6"/>
    </row>
    <row r="131" spans="1:3" x14ac:dyDescent="0.25">
      <c r="A131" s="20" t="s">
        <v>394</v>
      </c>
      <c r="C131" s="4">
        <v>100000</v>
      </c>
    </row>
    <row r="132" spans="1:3" x14ac:dyDescent="0.25">
      <c r="A132" s="20" t="s">
        <v>288</v>
      </c>
      <c r="C132" s="4">
        <v>0</v>
      </c>
    </row>
    <row r="133" spans="1:3" x14ac:dyDescent="0.25">
      <c r="A133" s="20" t="s">
        <v>289</v>
      </c>
      <c r="C133" s="4">
        <v>0</v>
      </c>
    </row>
    <row r="134" spans="1:3" x14ac:dyDescent="0.25">
      <c r="A134" s="20" t="s">
        <v>290</v>
      </c>
      <c r="C134" s="4">
        <v>0</v>
      </c>
    </row>
    <row r="135" spans="1:3" x14ac:dyDescent="0.25">
      <c r="A135" s="20" t="s">
        <v>291</v>
      </c>
      <c r="C135" s="4">
        <v>0</v>
      </c>
    </row>
    <row r="136" spans="1:3" x14ac:dyDescent="0.25">
      <c r="A136" s="20" t="s">
        <v>292</v>
      </c>
      <c r="C136" s="4">
        <v>0</v>
      </c>
    </row>
    <row r="137" spans="1:3" x14ac:dyDescent="0.25">
      <c r="A137" s="20" t="s">
        <v>293</v>
      </c>
      <c r="C137" s="4">
        <v>0</v>
      </c>
    </row>
    <row r="138" spans="1:3" x14ac:dyDescent="0.25">
      <c r="A138" s="19" t="s">
        <v>294</v>
      </c>
      <c r="C138" s="6">
        <f t="shared" ref="C138" si="12">SUM(C131:C137)</f>
        <v>100000</v>
      </c>
    </row>
    <row r="139" spans="1:3" ht="25.5" thickBot="1" x14ac:dyDescent="0.3">
      <c r="A139" s="92" t="s">
        <v>1</v>
      </c>
      <c r="B139" s="93"/>
      <c r="C139" s="79" t="s">
        <v>423</v>
      </c>
    </row>
    <row r="140" spans="1:3" ht="15.75" thickTop="1" x14ac:dyDescent="0.25">
      <c r="A140" s="19" t="s">
        <v>109</v>
      </c>
    </row>
    <row r="141" spans="1:3" x14ac:dyDescent="0.25">
      <c r="A141" s="20" t="s">
        <v>110</v>
      </c>
      <c r="C141" s="4">
        <v>136072</v>
      </c>
    </row>
    <row r="142" spans="1:3" x14ac:dyDescent="0.25">
      <c r="A142" s="20" t="s">
        <v>111</v>
      </c>
      <c r="C142" s="4">
        <v>0</v>
      </c>
    </row>
    <row r="143" spans="1:3" x14ac:dyDescent="0.25">
      <c r="A143" s="20" t="s">
        <v>112</v>
      </c>
      <c r="C143" s="5">
        <v>5450</v>
      </c>
    </row>
    <row r="144" spans="1:3" x14ac:dyDescent="0.25">
      <c r="A144" s="20" t="s">
        <v>113</v>
      </c>
      <c r="C144" s="4">
        <v>0</v>
      </c>
    </row>
    <row r="145" spans="1:3" x14ac:dyDescent="0.25">
      <c r="A145" s="20" t="s">
        <v>114</v>
      </c>
      <c r="C145" s="4">
        <v>21040</v>
      </c>
    </row>
    <row r="146" spans="1:3" x14ac:dyDescent="0.25">
      <c r="A146" s="20" t="s">
        <v>115</v>
      </c>
      <c r="C146" s="4">
        <v>0</v>
      </c>
    </row>
    <row r="147" spans="1:3" x14ac:dyDescent="0.25">
      <c r="A147" s="20" t="s">
        <v>116</v>
      </c>
      <c r="C147" s="4">
        <v>24492</v>
      </c>
    </row>
    <row r="148" spans="1:3" x14ac:dyDescent="0.25">
      <c r="A148" s="20" t="s">
        <v>117</v>
      </c>
      <c r="C148" s="5">
        <v>1000</v>
      </c>
    </row>
    <row r="149" spans="1:3" x14ac:dyDescent="0.25">
      <c r="A149" s="20" t="s">
        <v>118</v>
      </c>
      <c r="C149" s="5">
        <v>7000</v>
      </c>
    </row>
    <row r="150" spans="1:3" x14ac:dyDescent="0.25">
      <c r="A150" s="20" t="s">
        <v>119</v>
      </c>
      <c r="C150" s="5">
        <v>7500</v>
      </c>
    </row>
    <row r="151" spans="1:3" x14ac:dyDescent="0.25">
      <c r="A151" s="20" t="s">
        <v>395</v>
      </c>
      <c r="C151" s="4">
        <v>3000</v>
      </c>
    </row>
    <row r="152" spans="1:3" x14ac:dyDescent="0.25">
      <c r="A152" s="20" t="s">
        <v>121</v>
      </c>
      <c r="C152" s="5">
        <v>20000</v>
      </c>
    </row>
    <row r="153" spans="1:3" x14ac:dyDescent="0.25">
      <c r="A153" s="20" t="s">
        <v>123</v>
      </c>
      <c r="C153" s="4">
        <v>1500</v>
      </c>
    </row>
    <row r="154" spans="1:3" x14ac:dyDescent="0.25">
      <c r="A154" s="20" t="s">
        <v>124</v>
      </c>
      <c r="C154" s="5">
        <v>1500</v>
      </c>
    </row>
    <row r="155" spans="1:3" x14ac:dyDescent="0.25">
      <c r="A155" s="20" t="s">
        <v>125</v>
      </c>
      <c r="C155" s="4">
        <v>7236</v>
      </c>
    </row>
    <row r="156" spans="1:3" x14ac:dyDescent="0.25">
      <c r="A156" s="20" t="s">
        <v>126</v>
      </c>
      <c r="C156" s="5">
        <v>5000</v>
      </c>
    </row>
    <row r="157" spans="1:3" x14ac:dyDescent="0.25">
      <c r="A157" s="20" t="s">
        <v>396</v>
      </c>
      <c r="C157" s="4">
        <v>2000</v>
      </c>
    </row>
    <row r="158" spans="1:3" x14ac:dyDescent="0.25">
      <c r="A158" s="20" t="s">
        <v>128</v>
      </c>
      <c r="C158" s="5">
        <v>2000</v>
      </c>
    </row>
    <row r="159" spans="1:3" x14ac:dyDescent="0.25">
      <c r="A159" s="20" t="s">
        <v>129</v>
      </c>
      <c r="C159" s="5">
        <v>200</v>
      </c>
    </row>
    <row r="160" spans="1:3" x14ac:dyDescent="0.25">
      <c r="A160" s="19" t="s">
        <v>130</v>
      </c>
      <c r="C160" s="6">
        <f>SUM(C141:C159)</f>
        <v>244990</v>
      </c>
    </row>
    <row r="161" spans="1:3" x14ac:dyDescent="0.25">
      <c r="A161" s="19" t="s">
        <v>131</v>
      </c>
    </row>
    <row r="162" spans="1:3" x14ac:dyDescent="0.25">
      <c r="A162" s="20" t="s">
        <v>132</v>
      </c>
      <c r="C162" s="4">
        <v>10000</v>
      </c>
    </row>
    <row r="163" spans="1:3" x14ac:dyDescent="0.25">
      <c r="A163" s="19" t="s">
        <v>133</v>
      </c>
      <c r="C163" s="6">
        <f t="shared" ref="C163" si="13">C162</f>
        <v>10000</v>
      </c>
    </row>
    <row r="164" spans="1:3" x14ac:dyDescent="0.25">
      <c r="A164" s="73" t="s">
        <v>134</v>
      </c>
      <c r="B164" s="50"/>
      <c r="C164" s="50"/>
    </row>
    <row r="165" spans="1:3" x14ac:dyDescent="0.25">
      <c r="A165" s="74" t="s">
        <v>135</v>
      </c>
      <c r="B165" s="50"/>
      <c r="C165" s="59">
        <v>0</v>
      </c>
    </row>
    <row r="166" spans="1:3" x14ac:dyDescent="0.25">
      <c r="A166" s="74" t="s">
        <v>136</v>
      </c>
      <c r="B166" s="50"/>
      <c r="C166" s="59">
        <v>0</v>
      </c>
    </row>
    <row r="167" spans="1:3" x14ac:dyDescent="0.25">
      <c r="A167" s="74" t="s">
        <v>137</v>
      </c>
      <c r="B167" s="50"/>
      <c r="C167" s="59">
        <v>0</v>
      </c>
    </row>
    <row r="168" spans="1:3" x14ac:dyDescent="0.25">
      <c r="A168" s="73" t="s">
        <v>138</v>
      </c>
      <c r="B168" s="50"/>
      <c r="C168" s="60">
        <f t="shared" ref="C168" si="14">SUM(C165:C167)</f>
        <v>0</v>
      </c>
    </row>
    <row r="169" spans="1:3" x14ac:dyDescent="0.25">
      <c r="A169" s="19" t="s">
        <v>139</v>
      </c>
    </row>
    <row r="170" spans="1:3" x14ac:dyDescent="0.25">
      <c r="A170" s="20" t="s">
        <v>140</v>
      </c>
      <c r="C170" s="4">
        <v>68329</v>
      </c>
    </row>
    <row r="171" spans="1:3" x14ac:dyDescent="0.25">
      <c r="A171" s="20" t="s">
        <v>295</v>
      </c>
      <c r="C171" s="4">
        <v>0</v>
      </c>
    </row>
    <row r="172" spans="1:3" x14ac:dyDescent="0.25">
      <c r="A172" s="20" t="s">
        <v>142</v>
      </c>
      <c r="C172" s="4">
        <v>5450</v>
      </c>
    </row>
    <row r="173" spans="1:3" x14ac:dyDescent="0.25">
      <c r="A173" s="20" t="s">
        <v>143</v>
      </c>
      <c r="C173" s="4">
        <v>0</v>
      </c>
    </row>
    <row r="174" spans="1:3" x14ac:dyDescent="0.25">
      <c r="A174" s="20" t="s">
        <v>144</v>
      </c>
      <c r="C174" s="4">
        <v>14003</v>
      </c>
    </row>
    <row r="175" spans="1:3" x14ac:dyDescent="0.25">
      <c r="A175" s="20" t="s">
        <v>145</v>
      </c>
      <c r="C175" s="4">
        <v>0</v>
      </c>
    </row>
    <row r="176" spans="1:3" x14ac:dyDescent="0.25">
      <c r="A176" s="20" t="s">
        <v>146</v>
      </c>
      <c r="C176" s="4">
        <v>6150</v>
      </c>
    </row>
    <row r="177" spans="1:3" x14ac:dyDescent="0.25">
      <c r="A177" s="20" t="s">
        <v>147</v>
      </c>
      <c r="C177" s="4">
        <v>5227</v>
      </c>
    </row>
    <row r="178" spans="1:3" x14ac:dyDescent="0.25">
      <c r="A178" s="20" t="s">
        <v>148</v>
      </c>
      <c r="C178" s="4">
        <v>0</v>
      </c>
    </row>
    <row r="179" spans="1:3" x14ac:dyDescent="0.25">
      <c r="A179" s="20" t="s">
        <v>149</v>
      </c>
      <c r="C179" s="4">
        <v>6000</v>
      </c>
    </row>
    <row r="180" spans="1:3" x14ac:dyDescent="0.25">
      <c r="A180" s="20" t="s">
        <v>150</v>
      </c>
      <c r="C180" s="5">
        <v>1000</v>
      </c>
    </row>
    <row r="181" spans="1:3" x14ac:dyDescent="0.25">
      <c r="A181" s="20" t="s">
        <v>349</v>
      </c>
      <c r="C181" s="5">
        <v>0</v>
      </c>
    </row>
    <row r="182" spans="1:3" x14ac:dyDescent="0.25">
      <c r="A182" s="20" t="s">
        <v>296</v>
      </c>
      <c r="C182" s="4">
        <v>6000</v>
      </c>
    </row>
    <row r="183" spans="1:3" x14ac:dyDescent="0.25">
      <c r="A183" s="20" t="s">
        <v>152</v>
      </c>
      <c r="C183" s="4">
        <v>200</v>
      </c>
    </row>
    <row r="184" spans="1:3" x14ac:dyDescent="0.25">
      <c r="A184" s="19" t="s">
        <v>153</v>
      </c>
      <c r="C184" s="6">
        <f t="shared" ref="C184" si="15">SUM(C170:C183)</f>
        <v>112359</v>
      </c>
    </row>
    <row r="185" spans="1:3" ht="25.5" thickBot="1" x14ac:dyDescent="0.3">
      <c r="A185" s="92" t="s">
        <v>1</v>
      </c>
      <c r="B185" s="93"/>
      <c r="C185" s="79" t="s">
        <v>423</v>
      </c>
    </row>
    <row r="186" spans="1:3" ht="15.75" thickTop="1" x14ac:dyDescent="0.25">
      <c r="A186" s="26" t="s">
        <v>350</v>
      </c>
      <c r="C186" s="62"/>
    </row>
    <row r="187" spans="1:3" x14ac:dyDescent="0.25">
      <c r="A187" s="21" t="s">
        <v>351</v>
      </c>
      <c r="C187" s="4">
        <v>0</v>
      </c>
    </row>
    <row r="188" spans="1:3" x14ac:dyDescent="0.25">
      <c r="A188" s="21" t="s">
        <v>352</v>
      </c>
      <c r="C188" s="4">
        <v>0</v>
      </c>
    </row>
    <row r="189" spans="1:3" x14ac:dyDescent="0.25">
      <c r="A189" s="21" t="s">
        <v>353</v>
      </c>
      <c r="C189" s="4">
        <v>0</v>
      </c>
    </row>
    <row r="190" spans="1:3" x14ac:dyDescent="0.25">
      <c r="A190" s="21" t="s">
        <v>354</v>
      </c>
      <c r="C190" s="4">
        <v>0</v>
      </c>
    </row>
    <row r="191" spans="1:3" x14ac:dyDescent="0.25">
      <c r="A191" s="21" t="s">
        <v>355</v>
      </c>
      <c r="C191" s="4">
        <v>0</v>
      </c>
    </row>
    <row r="192" spans="1:3" x14ac:dyDescent="0.25">
      <c r="A192" s="21" t="s">
        <v>356</v>
      </c>
      <c r="C192" s="4">
        <v>0</v>
      </c>
    </row>
    <row r="193" spans="1:3" x14ac:dyDescent="0.25">
      <c r="A193" s="21" t="s">
        <v>357</v>
      </c>
      <c r="C193" s="4">
        <v>0</v>
      </c>
    </row>
    <row r="194" spans="1:3" x14ac:dyDescent="0.25">
      <c r="A194" s="21" t="s">
        <v>358</v>
      </c>
      <c r="C194" s="4">
        <v>0</v>
      </c>
    </row>
    <row r="195" spans="1:3" x14ac:dyDescent="0.25">
      <c r="A195" s="21" t="s">
        <v>359</v>
      </c>
      <c r="C195" s="4">
        <v>0</v>
      </c>
    </row>
    <row r="196" spans="1:3" x14ac:dyDescent="0.25">
      <c r="A196" s="21" t="s">
        <v>360</v>
      </c>
      <c r="C196" s="4">
        <v>0</v>
      </c>
    </row>
    <row r="197" spans="1:3" x14ac:dyDescent="0.25">
      <c r="A197" s="21" t="s">
        <v>361</v>
      </c>
      <c r="C197" s="4">
        <v>0</v>
      </c>
    </row>
    <row r="198" spans="1:3" x14ac:dyDescent="0.25">
      <c r="A198" s="21" t="s">
        <v>362</v>
      </c>
      <c r="C198" s="4">
        <v>0</v>
      </c>
    </row>
    <row r="199" spans="1:3" x14ac:dyDescent="0.25">
      <c r="A199" s="21" t="s">
        <v>363</v>
      </c>
      <c r="C199" s="4">
        <v>0</v>
      </c>
    </row>
    <row r="200" spans="1:3" x14ac:dyDescent="0.25">
      <c r="A200" s="19" t="s">
        <v>364</v>
      </c>
      <c r="C200" s="6">
        <f t="shared" ref="C200" si="16">SUM(C187:C199)</f>
        <v>0</v>
      </c>
    </row>
    <row r="201" spans="1:3" x14ac:dyDescent="0.25">
      <c r="A201" s="26" t="s">
        <v>297</v>
      </c>
      <c r="C201" s="62"/>
    </row>
    <row r="202" spans="1:3" x14ac:dyDescent="0.25">
      <c r="A202" s="21" t="s">
        <v>298</v>
      </c>
      <c r="C202" s="4">
        <v>37271</v>
      </c>
    </row>
    <row r="203" spans="1:3" x14ac:dyDescent="0.25">
      <c r="A203" s="21" t="s">
        <v>299</v>
      </c>
      <c r="C203" s="4">
        <v>0</v>
      </c>
    </row>
    <row r="204" spans="1:3" x14ac:dyDescent="0.25">
      <c r="A204" s="21" t="s">
        <v>300</v>
      </c>
      <c r="C204" s="4">
        <v>2700</v>
      </c>
    </row>
    <row r="205" spans="1:3" x14ac:dyDescent="0.25">
      <c r="A205" s="21" t="s">
        <v>301</v>
      </c>
      <c r="C205" s="4">
        <v>0</v>
      </c>
    </row>
    <row r="206" spans="1:3" x14ac:dyDescent="0.25">
      <c r="A206" s="21" t="s">
        <v>302</v>
      </c>
      <c r="C206" s="4">
        <v>7856</v>
      </c>
    </row>
    <row r="207" spans="1:3" x14ac:dyDescent="0.25">
      <c r="A207" s="21" t="s">
        <v>303</v>
      </c>
      <c r="C207" s="4">
        <v>0</v>
      </c>
    </row>
    <row r="208" spans="1:3" x14ac:dyDescent="0.25">
      <c r="A208" s="21" t="s">
        <v>365</v>
      </c>
      <c r="C208" s="4">
        <v>2851</v>
      </c>
    </row>
    <row r="209" spans="1:3" x14ac:dyDescent="0.25">
      <c r="A209" s="21" t="s">
        <v>304</v>
      </c>
      <c r="C209" s="4">
        <v>3354</v>
      </c>
    </row>
    <row r="210" spans="1:3" x14ac:dyDescent="0.25">
      <c r="A210" s="21" t="s">
        <v>305</v>
      </c>
      <c r="C210" s="4">
        <v>200</v>
      </c>
    </row>
    <row r="211" spans="1:3" x14ac:dyDescent="0.25">
      <c r="A211" s="21" t="s">
        <v>306</v>
      </c>
      <c r="C211" s="63">
        <v>10000</v>
      </c>
    </row>
    <row r="212" spans="1:3" x14ac:dyDescent="0.25">
      <c r="A212" s="21" t="s">
        <v>307</v>
      </c>
      <c r="C212" s="4">
        <v>1000</v>
      </c>
    </row>
    <row r="213" spans="1:3" x14ac:dyDescent="0.25">
      <c r="A213" s="21" t="s">
        <v>308</v>
      </c>
      <c r="C213" s="4">
        <v>0</v>
      </c>
    </row>
    <row r="214" spans="1:3" x14ac:dyDescent="0.25">
      <c r="A214" s="21" t="s">
        <v>366</v>
      </c>
      <c r="C214" s="63">
        <v>15000</v>
      </c>
    </row>
    <row r="215" spans="1:3" x14ac:dyDescent="0.25">
      <c r="A215" s="21" t="s">
        <v>403</v>
      </c>
      <c r="C215" s="63">
        <v>0</v>
      </c>
    </row>
    <row r="216" spans="1:3" x14ac:dyDescent="0.25">
      <c r="A216" s="21" t="s">
        <v>368</v>
      </c>
      <c r="C216" s="4">
        <v>0</v>
      </c>
    </row>
    <row r="217" spans="1:3" x14ac:dyDescent="0.25">
      <c r="A217" s="21" t="s">
        <v>310</v>
      </c>
      <c r="C217" s="4">
        <v>200</v>
      </c>
    </row>
    <row r="218" spans="1:3" x14ac:dyDescent="0.25">
      <c r="A218" s="19" t="s">
        <v>311</v>
      </c>
      <c r="C218" s="6">
        <f t="shared" ref="C218" si="17">SUM(C202:C217)</f>
        <v>80432</v>
      </c>
    </row>
    <row r="219" spans="1:3" ht="25.5" thickBot="1" x14ac:dyDescent="0.3">
      <c r="A219" s="92" t="s">
        <v>1</v>
      </c>
      <c r="B219" s="93"/>
      <c r="C219" s="79" t="s">
        <v>423</v>
      </c>
    </row>
    <row r="220" spans="1:3" ht="15.75" thickTop="1" x14ac:dyDescent="0.25">
      <c r="A220" s="19" t="s">
        <v>170</v>
      </c>
    </row>
    <row r="221" spans="1:3" x14ac:dyDescent="0.25">
      <c r="A221" s="21" t="s">
        <v>171</v>
      </c>
      <c r="C221" s="14">
        <v>49694</v>
      </c>
    </row>
    <row r="222" spans="1:3" x14ac:dyDescent="0.25">
      <c r="A222" s="21" t="s">
        <v>172</v>
      </c>
      <c r="C222" s="14">
        <v>0</v>
      </c>
    </row>
    <row r="223" spans="1:3" x14ac:dyDescent="0.25">
      <c r="A223" s="21" t="s">
        <v>312</v>
      </c>
      <c r="C223" s="14">
        <v>0</v>
      </c>
    </row>
    <row r="224" spans="1:3" x14ac:dyDescent="0.25">
      <c r="A224" s="21" t="s">
        <v>437</v>
      </c>
      <c r="C224" s="14">
        <v>2700</v>
      </c>
    </row>
    <row r="225" spans="1:3" x14ac:dyDescent="0.25">
      <c r="A225" s="21" t="s">
        <v>173</v>
      </c>
      <c r="C225" s="14">
        <v>8026</v>
      </c>
    </row>
    <row r="226" spans="1:3" x14ac:dyDescent="0.25">
      <c r="A226" s="21" t="s">
        <v>313</v>
      </c>
      <c r="C226" s="14">
        <v>0</v>
      </c>
    </row>
    <row r="227" spans="1:3" x14ac:dyDescent="0.25">
      <c r="A227" s="21" t="s">
        <v>174</v>
      </c>
      <c r="C227" s="14">
        <v>3801</v>
      </c>
    </row>
    <row r="228" spans="1:3" x14ac:dyDescent="0.25">
      <c r="A228" s="21" t="s">
        <v>175</v>
      </c>
      <c r="C228" s="14">
        <v>4472</v>
      </c>
    </row>
    <row r="229" spans="1:3" x14ac:dyDescent="0.25">
      <c r="A229" s="20" t="s">
        <v>176</v>
      </c>
      <c r="C229" s="5">
        <v>10000</v>
      </c>
    </row>
    <row r="230" spans="1:3" x14ac:dyDescent="0.25">
      <c r="A230" s="20" t="s">
        <v>370</v>
      </c>
      <c r="C230" s="64">
        <v>0</v>
      </c>
    </row>
    <row r="231" spans="1:3" x14ac:dyDescent="0.25">
      <c r="A231" s="20" t="s">
        <v>404</v>
      </c>
      <c r="C231" s="5">
        <v>2000</v>
      </c>
    </row>
    <row r="232" spans="1:3" x14ac:dyDescent="0.25">
      <c r="A232" s="20" t="s">
        <v>178</v>
      </c>
      <c r="C232" s="5">
        <v>7500</v>
      </c>
    </row>
    <row r="233" spans="1:3" x14ac:dyDescent="0.25">
      <c r="A233" s="20" t="s">
        <v>371</v>
      </c>
      <c r="C233" s="5">
        <v>1500</v>
      </c>
    </row>
    <row r="234" spans="1:3" x14ac:dyDescent="0.25">
      <c r="A234" s="20" t="s">
        <v>314</v>
      </c>
      <c r="C234" s="5">
        <v>4000</v>
      </c>
    </row>
    <row r="235" spans="1:3" x14ac:dyDescent="0.25">
      <c r="A235" s="19" t="s">
        <v>180</v>
      </c>
      <c r="C235" s="6">
        <f t="shared" ref="C235" si="18">SUM(C221:C234)</f>
        <v>93693</v>
      </c>
    </row>
    <row r="236" spans="1:3" x14ac:dyDescent="0.25">
      <c r="A236" s="19" t="s">
        <v>315</v>
      </c>
      <c r="C236" s="6"/>
    </row>
    <row r="237" spans="1:3" x14ac:dyDescent="0.25">
      <c r="A237" s="21" t="s">
        <v>316</v>
      </c>
      <c r="C237" s="4">
        <v>500</v>
      </c>
    </row>
    <row r="238" spans="1:3" x14ac:dyDescent="0.25">
      <c r="A238" s="21" t="s">
        <v>317</v>
      </c>
      <c r="C238" s="4">
        <v>200</v>
      </c>
    </row>
    <row r="239" spans="1:3" x14ac:dyDescent="0.25">
      <c r="A239" s="21" t="s">
        <v>318</v>
      </c>
      <c r="C239" s="4">
        <v>1500</v>
      </c>
    </row>
    <row r="240" spans="1:3" x14ac:dyDescent="0.25">
      <c r="A240" s="19" t="s">
        <v>319</v>
      </c>
      <c r="C240" s="6">
        <f t="shared" ref="C240" si="19">SUM(C237:C239)</f>
        <v>2200</v>
      </c>
    </row>
    <row r="241" spans="1:3" x14ac:dyDescent="0.25">
      <c r="A241" s="19" t="s">
        <v>181</v>
      </c>
    </row>
    <row r="242" spans="1:3" x14ac:dyDescent="0.25">
      <c r="A242" s="20" t="s">
        <v>182</v>
      </c>
      <c r="C242" s="4">
        <v>119751</v>
      </c>
    </row>
    <row r="243" spans="1:3" x14ac:dyDescent="0.25">
      <c r="A243" s="20" t="s">
        <v>320</v>
      </c>
      <c r="C243" s="4">
        <v>2700</v>
      </c>
    </row>
    <row r="244" spans="1:3" x14ac:dyDescent="0.25">
      <c r="A244" s="20" t="s">
        <v>183</v>
      </c>
      <c r="C244" s="4">
        <v>0</v>
      </c>
    </row>
    <row r="245" spans="1:3" x14ac:dyDescent="0.25">
      <c r="A245" s="20" t="s">
        <v>184</v>
      </c>
      <c r="C245" s="5">
        <v>5280</v>
      </c>
    </row>
    <row r="246" spans="1:3" x14ac:dyDescent="0.25">
      <c r="A246" s="20" t="s">
        <v>185</v>
      </c>
      <c r="C246" s="4">
        <v>23911</v>
      </c>
    </row>
    <row r="247" spans="1:3" x14ac:dyDescent="0.25">
      <c r="A247" s="20" t="s">
        <v>186</v>
      </c>
      <c r="C247" s="4">
        <v>0</v>
      </c>
    </row>
    <row r="248" spans="1:3" x14ac:dyDescent="0.25">
      <c r="A248" s="20" t="s">
        <v>187</v>
      </c>
      <c r="C248" s="4">
        <v>10777</v>
      </c>
    </row>
    <row r="249" spans="1:3" x14ac:dyDescent="0.25">
      <c r="A249" s="20" t="s">
        <v>188</v>
      </c>
      <c r="C249" s="4">
        <v>9161</v>
      </c>
    </row>
    <row r="250" spans="1:3" x14ac:dyDescent="0.25">
      <c r="A250" s="20" t="s">
        <v>189</v>
      </c>
      <c r="C250" s="5">
        <v>1200</v>
      </c>
    </row>
    <row r="251" spans="1:3" x14ac:dyDescent="0.25">
      <c r="A251" s="20" t="s">
        <v>190</v>
      </c>
      <c r="C251" s="4">
        <v>160</v>
      </c>
    </row>
    <row r="252" spans="1:3" x14ac:dyDescent="0.25">
      <c r="A252" s="20" t="s">
        <v>191</v>
      </c>
      <c r="C252" s="4">
        <v>2500</v>
      </c>
    </row>
    <row r="253" spans="1:3" x14ac:dyDescent="0.25">
      <c r="A253" s="20" t="s">
        <v>192</v>
      </c>
      <c r="C253" s="4">
        <v>1500</v>
      </c>
    </row>
    <row r="254" spans="1:3" x14ac:dyDescent="0.25">
      <c r="A254" s="20" t="s">
        <v>193</v>
      </c>
      <c r="C254" s="4">
        <v>1000</v>
      </c>
    </row>
    <row r="255" spans="1:3" x14ac:dyDescent="0.25">
      <c r="A255" s="20" t="s">
        <v>194</v>
      </c>
      <c r="C255" s="4">
        <v>200</v>
      </c>
    </row>
    <row r="256" spans="1:3" x14ac:dyDescent="0.25">
      <c r="A256" s="19" t="s">
        <v>195</v>
      </c>
      <c r="C256" s="6">
        <f t="shared" ref="C256" si="20">SUM(C242:C255)</f>
        <v>178140</v>
      </c>
    </row>
    <row r="257" spans="1:3" x14ac:dyDescent="0.25">
      <c r="A257" s="19" t="s">
        <v>196</v>
      </c>
    </row>
    <row r="258" spans="1:3" x14ac:dyDescent="0.25">
      <c r="A258" s="20" t="s">
        <v>197</v>
      </c>
      <c r="C258" s="5">
        <v>7500</v>
      </c>
    </row>
    <row r="259" spans="1:3" x14ac:dyDescent="0.25">
      <c r="A259" s="20" t="s">
        <v>198</v>
      </c>
      <c r="C259" s="4">
        <v>14000</v>
      </c>
    </row>
    <row r="260" spans="1:3" x14ac:dyDescent="0.25">
      <c r="A260" s="20" t="s">
        <v>200</v>
      </c>
      <c r="C260" s="4">
        <v>1827</v>
      </c>
    </row>
    <row r="261" spans="1:3" x14ac:dyDescent="0.25">
      <c r="A261" s="20" t="s">
        <v>201</v>
      </c>
      <c r="C261" s="5">
        <v>3900</v>
      </c>
    </row>
    <row r="262" spans="1:3" x14ac:dyDescent="0.25">
      <c r="A262" s="20" t="s">
        <v>202</v>
      </c>
      <c r="C262" s="5">
        <v>3500</v>
      </c>
    </row>
    <row r="263" spans="1:3" x14ac:dyDescent="0.25">
      <c r="A263" s="20" t="s">
        <v>203</v>
      </c>
      <c r="C263" s="4">
        <v>500</v>
      </c>
    </row>
    <row r="264" spans="1:3" x14ac:dyDescent="0.25">
      <c r="A264" s="19" t="s">
        <v>204</v>
      </c>
      <c r="C264" s="65">
        <f t="shared" ref="C264" si="21">SUM(C258:C263)</f>
        <v>31227</v>
      </c>
    </row>
    <row r="265" spans="1:3" ht="25.5" thickBot="1" x14ac:dyDescent="0.3">
      <c r="A265" s="92" t="s">
        <v>1</v>
      </c>
      <c r="B265" s="93"/>
      <c r="C265" s="79" t="s">
        <v>423</v>
      </c>
    </row>
    <row r="266" spans="1:3" ht="15.75" thickTop="1" x14ac:dyDescent="0.25">
      <c r="A266" s="19" t="s">
        <v>205</v>
      </c>
    </row>
    <row r="267" spans="1:3" x14ac:dyDescent="0.25">
      <c r="A267" s="20" t="s">
        <v>206</v>
      </c>
      <c r="C267" s="4">
        <v>9000</v>
      </c>
    </row>
    <row r="268" spans="1:3" x14ac:dyDescent="0.25">
      <c r="A268" s="20" t="s">
        <v>321</v>
      </c>
      <c r="C268" s="5">
        <v>13700</v>
      </c>
    </row>
    <row r="269" spans="1:3" x14ac:dyDescent="0.25">
      <c r="A269" s="20" t="s">
        <v>208</v>
      </c>
      <c r="C269" s="4">
        <v>5000</v>
      </c>
    </row>
    <row r="270" spans="1:3" x14ac:dyDescent="0.25">
      <c r="A270" s="20" t="s">
        <v>209</v>
      </c>
      <c r="C270" s="4">
        <v>10000</v>
      </c>
    </row>
    <row r="271" spans="1:3" x14ac:dyDescent="0.25">
      <c r="A271" s="20" t="s">
        <v>406</v>
      </c>
      <c r="C271" s="5">
        <v>7000</v>
      </c>
    </row>
    <row r="272" spans="1:3" x14ac:dyDescent="0.25">
      <c r="A272" s="20" t="s">
        <v>211</v>
      </c>
      <c r="C272" s="4">
        <v>3000</v>
      </c>
    </row>
    <row r="273" spans="1:3" x14ac:dyDescent="0.25">
      <c r="A273" s="20" t="s">
        <v>322</v>
      </c>
      <c r="C273" s="4">
        <v>0</v>
      </c>
    </row>
    <row r="274" spans="1:3" x14ac:dyDescent="0.25">
      <c r="A274" s="20" t="s">
        <v>212</v>
      </c>
      <c r="C274" s="4">
        <v>2000</v>
      </c>
    </row>
    <row r="275" spans="1:3" x14ac:dyDescent="0.25">
      <c r="A275" s="20" t="s">
        <v>213</v>
      </c>
      <c r="C275" s="4">
        <v>4100</v>
      </c>
    </row>
    <row r="276" spans="1:3" x14ac:dyDescent="0.25">
      <c r="A276" s="20" t="s">
        <v>214</v>
      </c>
      <c r="C276" s="4">
        <v>3200</v>
      </c>
    </row>
    <row r="277" spans="1:3" x14ac:dyDescent="0.25">
      <c r="A277" s="20" t="s">
        <v>215</v>
      </c>
      <c r="C277" s="4">
        <v>1000</v>
      </c>
    </row>
    <row r="278" spans="1:3" x14ac:dyDescent="0.25">
      <c r="A278" s="20" t="s">
        <v>438</v>
      </c>
      <c r="C278" s="4">
        <v>0</v>
      </c>
    </row>
    <row r="279" spans="1:3" x14ac:dyDescent="0.25">
      <c r="A279" s="20" t="s">
        <v>439</v>
      </c>
      <c r="C279" s="4">
        <v>0</v>
      </c>
    </row>
    <row r="280" spans="1:3" x14ac:dyDescent="0.25">
      <c r="A280" s="20" t="s">
        <v>216</v>
      </c>
      <c r="C280" s="4">
        <v>200</v>
      </c>
    </row>
    <row r="281" spans="1:3" x14ac:dyDescent="0.25">
      <c r="A281" s="19" t="s">
        <v>217</v>
      </c>
      <c r="C281" s="6">
        <f t="shared" ref="C281" si="22">SUM(C267:C280)</f>
        <v>58200</v>
      </c>
    </row>
    <row r="282" spans="1:3" x14ac:dyDescent="0.25">
      <c r="A282" s="19" t="s">
        <v>218</v>
      </c>
    </row>
    <row r="283" spans="1:3" x14ac:dyDescent="0.25">
      <c r="A283" s="20" t="s">
        <v>219</v>
      </c>
      <c r="C283" s="4">
        <v>0</v>
      </c>
    </row>
    <row r="284" spans="1:3" x14ac:dyDescent="0.25">
      <c r="A284" s="20" t="s">
        <v>220</v>
      </c>
      <c r="C284" s="4">
        <v>0</v>
      </c>
    </row>
    <row r="285" spans="1:3" x14ac:dyDescent="0.25">
      <c r="A285" s="20" t="s">
        <v>221</v>
      </c>
      <c r="C285" s="4">
        <v>8000</v>
      </c>
    </row>
    <row r="286" spans="1:3" x14ac:dyDescent="0.25">
      <c r="A286" s="20" t="s">
        <v>440</v>
      </c>
      <c r="C286" s="4">
        <v>7000</v>
      </c>
    </row>
    <row r="287" spans="1:3" x14ac:dyDescent="0.25">
      <c r="A287" s="20" t="s">
        <v>222</v>
      </c>
      <c r="C287" s="4">
        <v>3892</v>
      </c>
    </row>
    <row r="288" spans="1:3" x14ac:dyDescent="0.25">
      <c r="A288" s="20" t="s">
        <v>223</v>
      </c>
      <c r="C288" s="4">
        <v>1000</v>
      </c>
    </row>
    <row r="289" spans="1:3" x14ac:dyDescent="0.25">
      <c r="A289" s="20" t="s">
        <v>224</v>
      </c>
      <c r="C289" s="4">
        <v>0</v>
      </c>
    </row>
    <row r="290" spans="1:3" x14ac:dyDescent="0.25">
      <c r="A290" s="19" t="s">
        <v>225</v>
      </c>
      <c r="C290" s="6">
        <f t="shared" ref="C290" si="23">SUM(C283:C289)</f>
        <v>19892</v>
      </c>
    </row>
    <row r="291" spans="1:3" x14ac:dyDescent="0.25">
      <c r="A291" s="19" t="s">
        <v>226</v>
      </c>
    </row>
    <row r="292" spans="1:3" x14ac:dyDescent="0.25">
      <c r="A292" s="20" t="s">
        <v>227</v>
      </c>
      <c r="C292" s="4">
        <v>1028</v>
      </c>
    </row>
    <row r="293" spans="1:3" x14ac:dyDescent="0.25">
      <c r="A293" s="20" t="s">
        <v>228</v>
      </c>
      <c r="C293" s="4">
        <v>9576</v>
      </c>
    </row>
    <row r="294" spans="1:3" x14ac:dyDescent="0.25">
      <c r="A294" s="20" t="s">
        <v>229</v>
      </c>
      <c r="C294" s="4">
        <v>2232</v>
      </c>
    </row>
    <row r="295" spans="1:3" x14ac:dyDescent="0.25">
      <c r="A295" s="20" t="s">
        <v>230</v>
      </c>
      <c r="C295" s="4">
        <v>668</v>
      </c>
    </row>
    <row r="296" spans="1:3" x14ac:dyDescent="0.25">
      <c r="A296" s="20" t="s">
        <v>231</v>
      </c>
      <c r="C296" s="4">
        <v>2420</v>
      </c>
    </row>
    <row r="297" spans="1:3" x14ac:dyDescent="0.25">
      <c r="A297" s="19" t="s">
        <v>232</v>
      </c>
      <c r="C297" s="6">
        <f t="shared" ref="C297" si="24">SUM(C292:C296)</f>
        <v>15924</v>
      </c>
    </row>
    <row r="298" spans="1:3" x14ac:dyDescent="0.25">
      <c r="A298" s="19" t="s">
        <v>233</v>
      </c>
    </row>
    <row r="299" spans="1:3" x14ac:dyDescent="0.25">
      <c r="A299" s="20" t="s">
        <v>234</v>
      </c>
      <c r="C299" s="4">
        <v>0</v>
      </c>
    </row>
    <row r="300" spans="1:3" x14ac:dyDescent="0.25">
      <c r="A300" s="19" t="s">
        <v>235</v>
      </c>
      <c r="C300" s="6">
        <f t="shared" ref="C300" si="25">SUM(C299:C299)</f>
        <v>0</v>
      </c>
    </row>
    <row r="301" spans="1:3" x14ac:dyDescent="0.25">
      <c r="A301" s="19" t="s">
        <v>236</v>
      </c>
      <c r="C301" s="6"/>
    </row>
    <row r="302" spans="1:3" x14ac:dyDescent="0.25">
      <c r="A302" s="20" t="s">
        <v>237</v>
      </c>
      <c r="C302" s="4">
        <v>5000</v>
      </c>
    </row>
    <row r="303" spans="1:3" x14ac:dyDescent="0.25">
      <c r="A303" s="20" t="s">
        <v>323</v>
      </c>
      <c r="C303" s="5">
        <v>5000</v>
      </c>
    </row>
    <row r="304" spans="1:3" x14ac:dyDescent="0.25">
      <c r="A304" s="20" t="s">
        <v>238</v>
      </c>
      <c r="C304" s="4">
        <v>300</v>
      </c>
    </row>
    <row r="305" spans="1:3" x14ac:dyDescent="0.25">
      <c r="A305" s="20" t="s">
        <v>239</v>
      </c>
      <c r="C305" s="4">
        <v>25000</v>
      </c>
    </row>
    <row r="306" spans="1:3" x14ac:dyDescent="0.25">
      <c r="A306" s="20" t="s">
        <v>407</v>
      </c>
      <c r="C306" s="4">
        <v>1500</v>
      </c>
    </row>
    <row r="307" spans="1:3" x14ac:dyDescent="0.25">
      <c r="A307" s="20" t="s">
        <v>409</v>
      </c>
      <c r="C307" s="4">
        <v>500</v>
      </c>
    </row>
    <row r="308" spans="1:3" x14ac:dyDescent="0.25">
      <c r="A308" s="20" t="s">
        <v>251</v>
      </c>
      <c r="C308" s="4">
        <v>9000</v>
      </c>
    </row>
    <row r="309" spans="1:3" x14ac:dyDescent="0.25">
      <c r="A309" s="19" t="s">
        <v>324</v>
      </c>
      <c r="C309" s="6">
        <f t="shared" ref="C309" si="26">SUM(C302:C308)</f>
        <v>46300</v>
      </c>
    </row>
    <row r="310" spans="1:3" ht="25.5" thickBot="1" x14ac:dyDescent="0.3">
      <c r="A310" s="92" t="s">
        <v>1</v>
      </c>
      <c r="B310" s="93"/>
      <c r="C310" s="79" t="s">
        <v>423</v>
      </c>
    </row>
    <row r="311" spans="1:3" ht="15.75" thickTop="1" x14ac:dyDescent="0.25">
      <c r="A311" s="19" t="s">
        <v>325</v>
      </c>
      <c r="C311" s="6"/>
    </row>
    <row r="312" spans="1:3" x14ac:dyDescent="0.25">
      <c r="A312" s="20" t="s">
        <v>326</v>
      </c>
      <c r="C312" s="4">
        <v>39059</v>
      </c>
    </row>
    <row r="313" spans="1:3" x14ac:dyDescent="0.25">
      <c r="A313" s="20" t="s">
        <v>327</v>
      </c>
      <c r="C313" s="5">
        <v>5000</v>
      </c>
    </row>
    <row r="314" spans="1:3" x14ac:dyDescent="0.25">
      <c r="A314" s="20" t="s">
        <v>410</v>
      </c>
      <c r="C314" s="4">
        <v>5493</v>
      </c>
    </row>
    <row r="315" spans="1:3" x14ac:dyDescent="0.25">
      <c r="A315" s="20" t="s">
        <v>328</v>
      </c>
      <c r="C315" s="4">
        <v>310</v>
      </c>
    </row>
    <row r="316" spans="1:3" x14ac:dyDescent="0.25">
      <c r="A316" s="20" t="s">
        <v>240</v>
      </c>
      <c r="C316" s="4">
        <v>0</v>
      </c>
    </row>
    <row r="317" spans="1:3" x14ac:dyDescent="0.25">
      <c r="A317" s="20" t="s">
        <v>329</v>
      </c>
      <c r="C317" s="5">
        <v>2000</v>
      </c>
    </row>
    <row r="318" spans="1:3" x14ac:dyDescent="0.25">
      <c r="A318" s="20" t="s">
        <v>241</v>
      </c>
      <c r="C318" s="4">
        <v>48350</v>
      </c>
    </row>
    <row r="319" spans="1:3" x14ac:dyDescent="0.25">
      <c r="A319" s="20" t="s">
        <v>242</v>
      </c>
      <c r="C319" s="4">
        <v>17000</v>
      </c>
    </row>
    <row r="320" spans="1:3" x14ac:dyDescent="0.25">
      <c r="A320" s="20" t="s">
        <v>377</v>
      </c>
      <c r="C320" s="4">
        <v>7031</v>
      </c>
    </row>
    <row r="321" spans="1:3" x14ac:dyDescent="0.25">
      <c r="A321" s="20" t="s">
        <v>244</v>
      </c>
      <c r="C321" s="4">
        <v>2500</v>
      </c>
    </row>
    <row r="322" spans="1:3" x14ac:dyDescent="0.25">
      <c r="A322" s="75" t="s">
        <v>245</v>
      </c>
      <c r="C322" s="67"/>
    </row>
    <row r="323" spans="1:3" x14ac:dyDescent="0.25">
      <c r="A323" s="20" t="s">
        <v>411</v>
      </c>
      <c r="C323" s="4">
        <v>20000</v>
      </c>
    </row>
    <row r="324" spans="1:3" x14ac:dyDescent="0.25">
      <c r="A324" s="20" t="s">
        <v>412</v>
      </c>
      <c r="C324" s="41">
        <v>2000</v>
      </c>
    </row>
    <row r="325" spans="1:3" x14ac:dyDescent="0.25">
      <c r="A325" s="19" t="s">
        <v>331</v>
      </c>
      <c r="C325" s="6">
        <f t="shared" ref="C325" si="27">SUM(C312:C324)</f>
        <v>148743</v>
      </c>
    </row>
    <row r="326" spans="1:3" x14ac:dyDescent="0.25">
      <c r="A326" s="19" t="s">
        <v>253</v>
      </c>
    </row>
    <row r="327" spans="1:3" x14ac:dyDescent="0.25">
      <c r="A327" s="20" t="s">
        <v>254</v>
      </c>
      <c r="C327" s="4">
        <v>0</v>
      </c>
    </row>
    <row r="328" spans="1:3" x14ac:dyDescent="0.25">
      <c r="A328" s="20" t="s">
        <v>378</v>
      </c>
      <c r="C328" s="4">
        <v>12000</v>
      </c>
    </row>
    <row r="329" spans="1:3" x14ac:dyDescent="0.25">
      <c r="A329" s="20" t="s">
        <v>379</v>
      </c>
      <c r="C329" s="4">
        <v>6000</v>
      </c>
    </row>
    <row r="330" spans="1:3" x14ac:dyDescent="0.25">
      <c r="A330" s="20" t="s">
        <v>332</v>
      </c>
      <c r="C330" s="4">
        <v>2500</v>
      </c>
    </row>
    <row r="331" spans="1:3" x14ac:dyDescent="0.25">
      <c r="A331" s="20" t="s">
        <v>413</v>
      </c>
      <c r="C331" s="4">
        <v>0</v>
      </c>
    </row>
    <row r="332" spans="1:3" x14ac:dyDescent="0.25">
      <c r="A332" s="20" t="s">
        <v>334</v>
      </c>
      <c r="C332" s="4">
        <v>1000</v>
      </c>
    </row>
    <row r="333" spans="1:3" x14ac:dyDescent="0.25">
      <c r="A333" s="20" t="s">
        <v>335</v>
      </c>
      <c r="C333" s="4">
        <v>1000</v>
      </c>
    </row>
    <row r="334" spans="1:3" x14ac:dyDescent="0.25">
      <c r="A334" s="20" t="s">
        <v>414</v>
      </c>
      <c r="C334" s="4">
        <v>3000</v>
      </c>
    </row>
    <row r="335" spans="1:3" x14ac:dyDescent="0.25">
      <c r="A335" s="20" t="s">
        <v>415</v>
      </c>
      <c r="C335" s="4">
        <v>0</v>
      </c>
    </row>
    <row r="336" spans="1:3" x14ac:dyDescent="0.25">
      <c r="A336" s="20" t="s">
        <v>416</v>
      </c>
      <c r="C336" s="4">
        <v>0</v>
      </c>
    </row>
    <row r="337" spans="1:3" x14ac:dyDescent="0.25">
      <c r="A337" s="20" t="s">
        <v>417</v>
      </c>
      <c r="C337" s="63">
        <v>2000</v>
      </c>
    </row>
    <row r="338" spans="1:3" x14ac:dyDescent="0.25">
      <c r="A338" s="20" t="s">
        <v>337</v>
      </c>
      <c r="C338" s="4">
        <v>0</v>
      </c>
    </row>
    <row r="339" spans="1:3" ht="15.75" thickBot="1" x14ac:dyDescent="0.3">
      <c r="A339" s="19" t="s">
        <v>255</v>
      </c>
      <c r="C339" s="6">
        <f t="shared" ref="C339" si="28">SUM(C327:C338)</f>
        <v>27500</v>
      </c>
    </row>
    <row r="340" spans="1:3" ht="15.75" thickBot="1" x14ac:dyDescent="0.3">
      <c r="A340" s="19" t="s">
        <v>61</v>
      </c>
      <c r="C340" s="87">
        <f>C129+C138+C160+C163+C168+C184+C218+C235+C240+C256+C264+C281+C290+C297+C309+C325+C339</f>
        <v>1415874</v>
      </c>
    </row>
    <row r="341" spans="1:3" x14ac:dyDescent="0.25">
      <c r="A341" s="19" t="s">
        <v>256</v>
      </c>
    </row>
    <row r="342" spans="1:3" x14ac:dyDescent="0.25">
      <c r="A342" s="19" t="s">
        <v>257</v>
      </c>
    </row>
    <row r="343" spans="1:3" x14ac:dyDescent="0.25">
      <c r="A343" s="20" t="s">
        <v>258</v>
      </c>
      <c r="C343" s="4">
        <v>30000</v>
      </c>
    </row>
    <row r="344" spans="1:3" x14ac:dyDescent="0.25">
      <c r="A344" s="20" t="s">
        <v>259</v>
      </c>
      <c r="C344" s="4">
        <v>0</v>
      </c>
    </row>
    <row r="345" spans="1:3" x14ac:dyDescent="0.25">
      <c r="A345" s="20" t="s">
        <v>418</v>
      </c>
      <c r="C345" s="4">
        <v>150</v>
      </c>
    </row>
    <row r="346" spans="1:3" x14ac:dyDescent="0.25">
      <c r="A346" s="20" t="s">
        <v>419</v>
      </c>
      <c r="C346" s="88">
        <v>0</v>
      </c>
    </row>
    <row r="347" spans="1:3" x14ac:dyDescent="0.25">
      <c r="A347" s="19" t="s">
        <v>261</v>
      </c>
      <c r="C347" s="3">
        <f t="shared" ref="C347" si="29">SUM(C343:C346)</f>
        <v>30150</v>
      </c>
    </row>
    <row r="348" spans="1:3" x14ac:dyDescent="0.25">
      <c r="A348" s="19" t="s">
        <v>262</v>
      </c>
    </row>
    <row r="349" spans="1:3" x14ac:dyDescent="0.25">
      <c r="A349" s="20" t="s">
        <v>263</v>
      </c>
      <c r="C349" s="4">
        <v>15000</v>
      </c>
    </row>
    <row r="350" spans="1:3" x14ac:dyDescent="0.25">
      <c r="A350" s="19" t="s">
        <v>264</v>
      </c>
      <c r="C350" s="6">
        <f t="shared" ref="C350" si="30">SUM(C349)</f>
        <v>15000</v>
      </c>
    </row>
    <row r="351" spans="1:3" x14ac:dyDescent="0.25">
      <c r="A351" s="19" t="s">
        <v>236</v>
      </c>
    </row>
    <row r="352" spans="1:3" x14ac:dyDescent="0.25">
      <c r="A352" s="20" t="s">
        <v>420</v>
      </c>
      <c r="C352" s="88">
        <v>64867</v>
      </c>
    </row>
    <row r="353" spans="1:3" x14ac:dyDescent="0.25">
      <c r="A353" s="19" t="s">
        <v>252</v>
      </c>
      <c r="C353" s="89">
        <f t="shared" ref="C353" si="31">C352</f>
        <v>64867</v>
      </c>
    </row>
    <row r="354" spans="1:3" ht="25.5" thickBot="1" x14ac:dyDescent="0.3">
      <c r="A354" s="92" t="s">
        <v>1</v>
      </c>
      <c r="B354" s="93"/>
      <c r="C354" s="79" t="s">
        <v>423</v>
      </c>
    </row>
    <row r="355" spans="1:3" ht="15.75" thickTop="1" x14ac:dyDescent="0.25">
      <c r="A355" s="19" t="s">
        <v>253</v>
      </c>
    </row>
    <row r="356" spans="1:3" x14ac:dyDescent="0.25">
      <c r="A356" s="20" t="s">
        <v>441</v>
      </c>
      <c r="C356" s="88">
        <f>C339</f>
        <v>27500</v>
      </c>
    </row>
    <row r="357" spans="1:3" x14ac:dyDescent="0.25">
      <c r="A357" s="20" t="s">
        <v>442</v>
      </c>
      <c r="C357" s="88">
        <v>0</v>
      </c>
    </row>
    <row r="358" spans="1:3" ht="15.75" thickBot="1" x14ac:dyDescent="0.3">
      <c r="A358" s="19" t="s">
        <v>255</v>
      </c>
      <c r="C358" s="89">
        <f t="shared" ref="C358" si="32">C356</f>
        <v>27500</v>
      </c>
    </row>
    <row r="359" spans="1:3" ht="15.75" thickBot="1" x14ac:dyDescent="0.3">
      <c r="A359" s="19" t="s">
        <v>265</v>
      </c>
      <c r="C359" s="83">
        <f t="shared" ref="C359" si="33">C347+C350+C353+C358</f>
        <v>137517</v>
      </c>
    </row>
    <row r="360" spans="1:3" x14ac:dyDescent="0.25">
      <c r="A360" s="19" t="s">
        <v>443</v>
      </c>
      <c r="C360" s="6"/>
    </row>
    <row r="361" spans="1:3" x14ac:dyDescent="0.25">
      <c r="A361" s="19" t="s">
        <v>444</v>
      </c>
      <c r="C361" s="6"/>
    </row>
    <row r="362" spans="1:3" x14ac:dyDescent="0.25">
      <c r="A362" s="20" t="s">
        <v>445</v>
      </c>
      <c r="C362" s="4">
        <v>227880</v>
      </c>
    </row>
    <row r="363" spans="1:3" x14ac:dyDescent="0.25">
      <c r="A363" s="19" t="s">
        <v>446</v>
      </c>
      <c r="C363" s="6"/>
    </row>
    <row r="364" spans="1:3" x14ac:dyDescent="0.25">
      <c r="A364" s="20" t="s">
        <v>447</v>
      </c>
      <c r="C364" s="4">
        <v>52734</v>
      </c>
    </row>
    <row r="365" spans="1:3" x14ac:dyDescent="0.25">
      <c r="A365" s="19" t="s">
        <v>444</v>
      </c>
      <c r="C365" s="6"/>
    </row>
    <row r="366" spans="1:3" x14ac:dyDescent="0.25">
      <c r="A366" s="20" t="s">
        <v>448</v>
      </c>
      <c r="C366" s="4">
        <v>100000</v>
      </c>
    </row>
    <row r="367" spans="1:3" x14ac:dyDescent="0.25">
      <c r="A367" s="19" t="s">
        <v>444</v>
      </c>
      <c r="C367" s="6"/>
    </row>
    <row r="368" spans="1:3" ht="15.75" thickBot="1" x14ac:dyDescent="0.3">
      <c r="A368" s="20" t="s">
        <v>449</v>
      </c>
      <c r="C368" s="4">
        <v>0</v>
      </c>
    </row>
    <row r="369" spans="1:3" ht="15.75" thickBot="1" x14ac:dyDescent="0.3">
      <c r="A369" s="19" t="s">
        <v>450</v>
      </c>
      <c r="C369" s="90">
        <f t="shared" ref="C369" si="34">SUM(C362:C368)</f>
        <v>380614</v>
      </c>
    </row>
    <row r="370" spans="1:3" ht="16.5" thickTop="1" thickBot="1" x14ac:dyDescent="0.3">
      <c r="A370" s="19" t="s">
        <v>266</v>
      </c>
      <c r="C370" s="91">
        <f>C340+C359+C369</f>
        <v>1934005</v>
      </c>
    </row>
    <row r="371" spans="1:3" ht="15.75" thickTop="1" x14ac:dyDescent="0.25">
      <c r="A371" s="24" t="s">
        <v>267</v>
      </c>
    </row>
    <row r="372" spans="1:3" x14ac:dyDescent="0.25">
      <c r="A372" s="24" t="s">
        <v>268</v>
      </c>
      <c r="C372" s="54">
        <f>C77-C340</f>
        <v>-12971</v>
      </c>
    </row>
    <row r="373" spans="1:3" x14ac:dyDescent="0.25">
      <c r="A373" s="24" t="s">
        <v>269</v>
      </c>
      <c r="C373" s="54">
        <f>C107-C370</f>
        <v>-529302</v>
      </c>
    </row>
    <row r="375" spans="1:3" x14ac:dyDescent="0.25">
      <c r="A375" s="78"/>
    </row>
  </sheetData>
  <pageMargins left="0.7" right="0.7" top="0.75" bottom="0.75" header="0.3" footer="0.3"/>
  <pageSetup paperSize="0" orientation="portrait" verticalDpi="0" r:id="rId1"/>
  <headerFooter>
    <oddHeader>&amp;C&amp;"-,Bold"&amp;12 2018 Budget</oddHeader>
  </headerFooter>
  <rowBreaks count="8" manualBreakCount="8">
    <brk id="34" max="16383" man="1"/>
    <brk id="77" max="16383" man="1"/>
    <brk id="107" max="16383" man="1"/>
    <brk id="138" max="16383" man="1"/>
    <brk id="218" max="16383" man="1"/>
    <brk id="264" max="16383" man="1"/>
    <brk id="309" max="16383" man="1"/>
    <brk id="3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4"/>
  <sheetViews>
    <sheetView tabSelected="1" topLeftCell="A328" zoomScaleNormal="100" workbookViewId="0">
      <selection activeCell="A361" sqref="A361"/>
    </sheetView>
  </sheetViews>
  <sheetFormatPr defaultRowHeight="15" x14ac:dyDescent="0.25"/>
  <cols>
    <col min="1" max="1" width="34.42578125" customWidth="1"/>
    <col min="2" max="2" width="4.42578125" customWidth="1"/>
    <col min="3" max="3" width="12.140625" style="7" customWidth="1"/>
    <col min="4" max="5" width="13.28515625" style="7" customWidth="1"/>
  </cols>
  <sheetData>
    <row r="1" spans="1:5" ht="25.5" thickBot="1" x14ac:dyDescent="0.3">
      <c r="A1" s="92" t="s">
        <v>1</v>
      </c>
      <c r="B1" s="93"/>
      <c r="C1" s="79" t="s">
        <v>470</v>
      </c>
      <c r="D1" s="79" t="s">
        <v>471</v>
      </c>
      <c r="E1" s="79" t="s">
        <v>472</v>
      </c>
    </row>
    <row r="2" spans="1:5" ht="15.75" thickTop="1" x14ac:dyDescent="0.25">
      <c r="A2" s="19" t="s">
        <v>2</v>
      </c>
    </row>
    <row r="3" spans="1:5" x14ac:dyDescent="0.25">
      <c r="A3" s="19" t="s">
        <v>3</v>
      </c>
    </row>
    <row r="4" spans="1:5" x14ac:dyDescent="0.25">
      <c r="A4" s="19" t="s">
        <v>4</v>
      </c>
    </row>
    <row r="5" spans="1:5" x14ac:dyDescent="0.25">
      <c r="A5" s="20" t="s">
        <v>5</v>
      </c>
      <c r="C5" s="5">
        <v>440743</v>
      </c>
      <c r="D5" s="5">
        <v>440743</v>
      </c>
      <c r="E5" s="5">
        <v>440743</v>
      </c>
    </row>
    <row r="6" spans="1:5" x14ac:dyDescent="0.25">
      <c r="A6" s="20" t="s">
        <v>6</v>
      </c>
      <c r="C6" s="4">
        <v>10000</v>
      </c>
      <c r="D6" s="4">
        <v>10000</v>
      </c>
      <c r="E6" s="4">
        <v>10000</v>
      </c>
    </row>
    <row r="7" spans="1:5" x14ac:dyDescent="0.25">
      <c r="A7" s="19" t="s">
        <v>7</v>
      </c>
      <c r="C7" s="6">
        <f t="shared" ref="C7" si="0">SUM(C5:C6)</f>
        <v>450743</v>
      </c>
      <c r="D7" s="6">
        <f t="shared" ref="D7" si="1">SUM(D5:D6)</f>
        <v>450743</v>
      </c>
      <c r="E7" s="6">
        <f t="shared" ref="E7" si="2">SUM(E5:E6)</f>
        <v>450743</v>
      </c>
    </row>
    <row r="8" spans="1:5" x14ac:dyDescent="0.25">
      <c r="A8" s="19" t="s">
        <v>8</v>
      </c>
    </row>
    <row r="9" spans="1:5" x14ac:dyDescent="0.25">
      <c r="A9" s="20" t="s">
        <v>9</v>
      </c>
      <c r="C9" s="4">
        <v>35000</v>
      </c>
      <c r="D9" s="4">
        <v>35000</v>
      </c>
      <c r="E9" s="4">
        <v>35000</v>
      </c>
    </row>
    <row r="10" spans="1:5" x14ac:dyDescent="0.25">
      <c r="A10" s="20" t="s">
        <v>10</v>
      </c>
      <c r="C10" s="4">
        <v>70000</v>
      </c>
      <c r="D10" s="4">
        <v>70000</v>
      </c>
      <c r="E10" s="4">
        <v>70000</v>
      </c>
    </row>
    <row r="11" spans="1:5" x14ac:dyDescent="0.25">
      <c r="A11" s="20" t="s">
        <v>11</v>
      </c>
      <c r="C11" s="5">
        <v>243949</v>
      </c>
      <c r="D11" s="5">
        <v>243949</v>
      </c>
      <c r="E11" s="4">
        <v>243939</v>
      </c>
    </row>
    <row r="12" spans="1:5" x14ac:dyDescent="0.25">
      <c r="A12" s="21" t="s">
        <v>12</v>
      </c>
      <c r="C12" s="5">
        <v>130021</v>
      </c>
      <c r="D12" s="5">
        <v>120017</v>
      </c>
      <c r="E12" s="4">
        <v>120017</v>
      </c>
    </row>
    <row r="13" spans="1:5" x14ac:dyDescent="0.25">
      <c r="A13" s="21" t="s">
        <v>424</v>
      </c>
      <c r="C13" s="5">
        <v>100000</v>
      </c>
      <c r="D13" s="5">
        <v>0</v>
      </c>
      <c r="E13" s="5">
        <v>0</v>
      </c>
    </row>
    <row r="14" spans="1:5" x14ac:dyDescent="0.25">
      <c r="A14" s="20" t="s">
        <v>13</v>
      </c>
      <c r="C14" s="4">
        <v>9864</v>
      </c>
      <c r="D14" s="4">
        <v>9864</v>
      </c>
      <c r="E14" s="4">
        <v>9864</v>
      </c>
    </row>
    <row r="15" spans="1:5" x14ac:dyDescent="0.25">
      <c r="A15" s="20" t="s">
        <v>14</v>
      </c>
      <c r="C15" s="4">
        <v>196</v>
      </c>
      <c r="D15" s="4">
        <v>196</v>
      </c>
      <c r="E15" s="4">
        <v>196</v>
      </c>
    </row>
    <row r="16" spans="1:5" x14ac:dyDescent="0.25">
      <c r="A16" s="19" t="s">
        <v>15</v>
      </c>
      <c r="C16" s="6">
        <f>SUM(C9:C15)</f>
        <v>589030</v>
      </c>
      <c r="D16" s="6">
        <f>SUM(D9:D15)</f>
        <v>479026</v>
      </c>
      <c r="E16" s="6">
        <f>SUM(E9:E15)</f>
        <v>479016</v>
      </c>
    </row>
    <row r="17" spans="1:5" x14ac:dyDescent="0.25">
      <c r="A17" s="19" t="s">
        <v>16</v>
      </c>
    </row>
    <row r="18" spans="1:5" x14ac:dyDescent="0.25">
      <c r="A18" s="20" t="s">
        <v>17</v>
      </c>
      <c r="C18" s="4">
        <v>6688</v>
      </c>
      <c r="D18" s="4">
        <v>6688</v>
      </c>
      <c r="E18" s="4">
        <v>6688</v>
      </c>
    </row>
    <row r="19" spans="1:5" x14ac:dyDescent="0.25">
      <c r="A19" s="20" t="s">
        <v>18</v>
      </c>
      <c r="C19" s="4">
        <v>720</v>
      </c>
      <c r="D19" s="4">
        <v>720</v>
      </c>
      <c r="E19" s="4">
        <v>720</v>
      </c>
    </row>
    <row r="20" spans="1:5" x14ac:dyDescent="0.25">
      <c r="A20" s="20" t="s">
        <v>19</v>
      </c>
      <c r="C20" s="4">
        <v>212</v>
      </c>
      <c r="D20" s="4">
        <v>212</v>
      </c>
      <c r="E20" s="4">
        <v>212</v>
      </c>
    </row>
    <row r="21" spans="1:5" x14ac:dyDescent="0.25">
      <c r="A21" s="20" t="s">
        <v>20</v>
      </c>
      <c r="C21" s="4">
        <v>4148</v>
      </c>
      <c r="D21" s="4">
        <v>4148</v>
      </c>
      <c r="E21" s="4">
        <v>4148</v>
      </c>
    </row>
    <row r="22" spans="1:5" x14ac:dyDescent="0.25">
      <c r="A22" s="20" t="s">
        <v>21</v>
      </c>
      <c r="C22" s="4">
        <v>1548</v>
      </c>
      <c r="D22" s="4">
        <v>1548</v>
      </c>
      <c r="E22" s="4">
        <v>1548</v>
      </c>
    </row>
    <row r="23" spans="1:5" x14ac:dyDescent="0.25">
      <c r="A23" s="20" t="s">
        <v>22</v>
      </c>
      <c r="C23" s="4">
        <v>88</v>
      </c>
      <c r="D23" s="4">
        <v>88</v>
      </c>
      <c r="E23" s="4">
        <v>88</v>
      </c>
    </row>
    <row r="24" spans="1:5" x14ac:dyDescent="0.25">
      <c r="A24" s="20" t="s">
        <v>23</v>
      </c>
      <c r="C24" s="4">
        <v>1234</v>
      </c>
      <c r="D24" s="4">
        <v>1234</v>
      </c>
      <c r="E24" s="4">
        <v>1234</v>
      </c>
    </row>
    <row r="25" spans="1:5" x14ac:dyDescent="0.25">
      <c r="A25" s="20" t="s">
        <v>24</v>
      </c>
      <c r="C25" s="4">
        <v>14941</v>
      </c>
      <c r="D25" s="4">
        <v>14941</v>
      </c>
      <c r="E25" s="4">
        <v>14941</v>
      </c>
    </row>
    <row r="26" spans="1:5" x14ac:dyDescent="0.25">
      <c r="A26" s="20" t="s">
        <v>25</v>
      </c>
      <c r="C26" s="4">
        <v>1848</v>
      </c>
      <c r="D26" s="4">
        <v>1848</v>
      </c>
      <c r="E26" s="4">
        <v>1848</v>
      </c>
    </row>
    <row r="27" spans="1:5" x14ac:dyDescent="0.25">
      <c r="A27" s="19" t="s">
        <v>26</v>
      </c>
      <c r="C27" s="6">
        <f>SUM(C18:C26)</f>
        <v>31427</v>
      </c>
      <c r="D27" s="6">
        <f>SUM(D18:D26)</f>
        <v>31427</v>
      </c>
      <c r="E27" s="6">
        <f>SUM(E18:E26)</f>
        <v>31427</v>
      </c>
    </row>
    <row r="28" spans="1:5" x14ac:dyDescent="0.25">
      <c r="A28" s="19" t="s">
        <v>27</v>
      </c>
    </row>
    <row r="29" spans="1:5" x14ac:dyDescent="0.25">
      <c r="A29" s="20" t="s">
        <v>28</v>
      </c>
      <c r="C29" s="4">
        <v>1100</v>
      </c>
      <c r="D29" s="4">
        <v>1100</v>
      </c>
      <c r="E29" s="4">
        <v>1100</v>
      </c>
    </row>
    <row r="30" spans="1:5" x14ac:dyDescent="0.25">
      <c r="A30" s="20" t="s">
        <v>29</v>
      </c>
      <c r="C30" s="4">
        <v>10224</v>
      </c>
      <c r="D30" s="4">
        <v>10224</v>
      </c>
      <c r="E30" s="4">
        <v>10224</v>
      </c>
    </row>
    <row r="31" spans="1:5" x14ac:dyDescent="0.25">
      <c r="A31" s="20" t="s">
        <v>30</v>
      </c>
      <c r="C31" s="4">
        <v>2384</v>
      </c>
      <c r="D31" s="4">
        <v>2384</v>
      </c>
      <c r="E31" s="4">
        <v>2384</v>
      </c>
    </row>
    <row r="32" spans="1:5" x14ac:dyDescent="0.25">
      <c r="A32" s="20" t="s">
        <v>31</v>
      </c>
      <c r="C32" s="4">
        <v>716</v>
      </c>
      <c r="D32" s="4">
        <v>716</v>
      </c>
      <c r="E32" s="4">
        <v>716</v>
      </c>
    </row>
    <row r="33" spans="1:5" x14ac:dyDescent="0.25">
      <c r="A33" s="20" t="s">
        <v>32</v>
      </c>
      <c r="C33" s="4">
        <v>2584</v>
      </c>
      <c r="D33" s="4">
        <v>2584</v>
      </c>
      <c r="E33" s="4">
        <v>2584</v>
      </c>
    </row>
    <row r="34" spans="1:5" x14ac:dyDescent="0.25">
      <c r="A34" s="19" t="s">
        <v>33</v>
      </c>
      <c r="C34" s="29">
        <f t="shared" ref="C34:E34" si="3">SUM(C29:C33)</f>
        <v>17008</v>
      </c>
      <c r="D34" s="29">
        <f t="shared" si="3"/>
        <v>17008</v>
      </c>
      <c r="E34" s="29">
        <f t="shared" si="3"/>
        <v>17008</v>
      </c>
    </row>
    <row r="35" spans="1:5" ht="25.5" thickBot="1" x14ac:dyDescent="0.3">
      <c r="A35" s="92" t="s">
        <v>1</v>
      </c>
      <c r="B35" s="93"/>
      <c r="C35" s="79" t="s">
        <v>470</v>
      </c>
      <c r="D35" s="79" t="s">
        <v>471</v>
      </c>
      <c r="E35" s="79" t="s">
        <v>472</v>
      </c>
    </row>
    <row r="36" spans="1:5" ht="15.75" thickTop="1" x14ac:dyDescent="0.25">
      <c r="A36" s="19" t="s">
        <v>34</v>
      </c>
    </row>
    <row r="37" spans="1:5" x14ac:dyDescent="0.25">
      <c r="A37" s="20" t="s">
        <v>340</v>
      </c>
      <c r="C37" s="4">
        <v>0</v>
      </c>
      <c r="D37" s="4">
        <v>0</v>
      </c>
      <c r="E37" s="4">
        <v>0</v>
      </c>
    </row>
    <row r="38" spans="1:5" x14ac:dyDescent="0.25">
      <c r="A38" s="20" t="s">
        <v>35</v>
      </c>
      <c r="C38" s="4">
        <v>0</v>
      </c>
      <c r="D38" s="4">
        <v>0</v>
      </c>
      <c r="E38" s="4">
        <v>0</v>
      </c>
    </row>
    <row r="39" spans="1:5" x14ac:dyDescent="0.25">
      <c r="A39" s="20" t="s">
        <v>37</v>
      </c>
      <c r="C39" s="4">
        <v>0</v>
      </c>
      <c r="D39" s="4">
        <v>0</v>
      </c>
      <c r="E39" s="4">
        <v>0</v>
      </c>
    </row>
    <row r="40" spans="1:5" x14ac:dyDescent="0.25">
      <c r="A40" s="20" t="s">
        <v>425</v>
      </c>
      <c r="C40" s="4">
        <v>0</v>
      </c>
      <c r="D40" s="4">
        <v>0</v>
      </c>
      <c r="E40" s="4">
        <v>0</v>
      </c>
    </row>
    <row r="41" spans="1:5" x14ac:dyDescent="0.25">
      <c r="A41" s="20" t="s">
        <v>387</v>
      </c>
      <c r="C41" s="4">
        <v>0</v>
      </c>
      <c r="D41" s="4">
        <v>0</v>
      </c>
      <c r="E41" s="4">
        <v>0</v>
      </c>
    </row>
    <row r="42" spans="1:5" x14ac:dyDescent="0.25">
      <c r="A42" s="20" t="s">
        <v>388</v>
      </c>
      <c r="C42" s="4">
        <v>0</v>
      </c>
      <c r="D42" s="4">
        <v>0</v>
      </c>
      <c r="E42" s="4">
        <v>28000</v>
      </c>
    </row>
    <row r="43" spans="1:5" x14ac:dyDescent="0.25">
      <c r="A43" s="20" t="s">
        <v>38</v>
      </c>
      <c r="C43" s="4">
        <v>39500</v>
      </c>
      <c r="D43" s="4">
        <v>47000</v>
      </c>
      <c r="E43" s="4">
        <v>33000</v>
      </c>
    </row>
    <row r="44" spans="1:5" x14ac:dyDescent="0.25">
      <c r="A44" s="20" t="s">
        <v>39</v>
      </c>
      <c r="C44" s="4">
        <v>0</v>
      </c>
      <c r="D44" s="4">
        <v>0</v>
      </c>
      <c r="E44" s="4">
        <v>0</v>
      </c>
    </row>
    <row r="45" spans="1:5" x14ac:dyDescent="0.25">
      <c r="A45" s="20" t="s">
        <v>389</v>
      </c>
      <c r="C45" s="4">
        <v>0</v>
      </c>
      <c r="D45" s="4">
        <v>0</v>
      </c>
      <c r="E45" s="4"/>
    </row>
    <row r="46" spans="1:5" x14ac:dyDescent="0.25">
      <c r="A46" s="20" t="s">
        <v>40</v>
      </c>
      <c r="C46" s="4">
        <v>5000</v>
      </c>
      <c r="D46" s="4">
        <v>5000</v>
      </c>
      <c r="E46" s="4">
        <v>5000</v>
      </c>
    </row>
    <row r="47" spans="1:5" x14ac:dyDescent="0.25">
      <c r="A47" s="20" t="s">
        <v>41</v>
      </c>
      <c r="C47" s="4">
        <v>0</v>
      </c>
      <c r="D47" s="4">
        <v>0</v>
      </c>
      <c r="E47" s="4">
        <v>0</v>
      </c>
    </row>
    <row r="48" spans="1:5" x14ac:dyDescent="0.25">
      <c r="A48" s="20" t="s">
        <v>42</v>
      </c>
      <c r="C48" s="4">
        <v>18000</v>
      </c>
      <c r="D48" s="4">
        <v>18000</v>
      </c>
      <c r="E48" s="4">
        <v>18000</v>
      </c>
    </row>
    <row r="49" spans="1:5" x14ac:dyDescent="0.25">
      <c r="A49" s="19" t="s">
        <v>43</v>
      </c>
      <c r="C49" s="53">
        <f>SUM(C37:C48)</f>
        <v>62500</v>
      </c>
      <c r="D49" s="53">
        <f>SUM(D37:D48)</f>
        <v>70000</v>
      </c>
      <c r="E49" s="53">
        <f>SUM(E37:E48)</f>
        <v>84000</v>
      </c>
    </row>
    <row r="50" spans="1:5" x14ac:dyDescent="0.25">
      <c r="A50" s="19" t="s">
        <v>44</v>
      </c>
      <c r="C50" s="4"/>
      <c r="D50" s="4"/>
      <c r="E50" s="4"/>
    </row>
    <row r="51" spans="1:5" x14ac:dyDescent="0.25">
      <c r="A51" s="20" t="s">
        <v>45</v>
      </c>
      <c r="C51" s="4">
        <v>0</v>
      </c>
      <c r="D51" s="4">
        <v>0</v>
      </c>
      <c r="E51" s="4">
        <v>0</v>
      </c>
    </row>
    <row r="52" spans="1:5" x14ac:dyDescent="0.25">
      <c r="A52" s="20" t="s">
        <v>46</v>
      </c>
      <c r="C52" s="4">
        <v>0</v>
      </c>
      <c r="D52" s="4">
        <v>0</v>
      </c>
      <c r="E52" s="4">
        <v>0</v>
      </c>
    </row>
    <row r="53" spans="1:5" x14ac:dyDescent="0.25">
      <c r="A53" s="20" t="s">
        <v>47</v>
      </c>
      <c r="C53" s="55">
        <v>0</v>
      </c>
      <c r="D53" s="55">
        <v>0</v>
      </c>
      <c r="E53" s="55">
        <v>0</v>
      </c>
    </row>
    <row r="54" spans="1:5" x14ac:dyDescent="0.25">
      <c r="A54" s="19" t="s">
        <v>48</v>
      </c>
      <c r="C54" s="54">
        <f>SUM(C51:C53)</f>
        <v>0</v>
      </c>
      <c r="D54" s="54">
        <f>SUM(D51:D53)</f>
        <v>0</v>
      </c>
      <c r="E54" s="54">
        <f>SUM(E51:E53)</f>
        <v>0</v>
      </c>
    </row>
    <row r="55" spans="1:5" x14ac:dyDescent="0.25">
      <c r="A55" s="19" t="s">
        <v>52</v>
      </c>
    </row>
    <row r="56" spans="1:5" x14ac:dyDescent="0.25">
      <c r="A56" s="20" t="s">
        <v>54</v>
      </c>
      <c r="C56" s="4">
        <v>65000</v>
      </c>
      <c r="D56" s="4">
        <v>65000</v>
      </c>
      <c r="E56" s="4">
        <v>65000</v>
      </c>
    </row>
    <row r="57" spans="1:5" x14ac:dyDescent="0.25">
      <c r="A57" s="20" t="s">
        <v>270</v>
      </c>
      <c r="C57" s="4">
        <v>0</v>
      </c>
      <c r="D57" s="4">
        <v>0</v>
      </c>
      <c r="E57" s="4">
        <v>0</v>
      </c>
    </row>
    <row r="58" spans="1:5" x14ac:dyDescent="0.25">
      <c r="A58" s="20" t="s">
        <v>271</v>
      </c>
      <c r="C58" s="4">
        <v>35002</v>
      </c>
      <c r="D58" s="4">
        <v>30611</v>
      </c>
      <c r="E58" s="4">
        <v>38647</v>
      </c>
    </row>
    <row r="59" spans="1:5" x14ac:dyDescent="0.25">
      <c r="A59" s="20" t="s">
        <v>272</v>
      </c>
      <c r="C59" s="80">
        <v>0</v>
      </c>
      <c r="D59" s="80">
        <v>0</v>
      </c>
      <c r="E59" s="80">
        <v>0</v>
      </c>
    </row>
    <row r="60" spans="1:5" x14ac:dyDescent="0.25">
      <c r="A60" s="19" t="s">
        <v>273</v>
      </c>
      <c r="C60" s="81">
        <f t="shared" ref="C60:E60" si="4">SUM(C56:C59)</f>
        <v>100002</v>
      </c>
      <c r="D60" s="81">
        <f t="shared" si="4"/>
        <v>95611</v>
      </c>
      <c r="E60" s="81">
        <f t="shared" si="4"/>
        <v>103647</v>
      </c>
    </row>
    <row r="61" spans="1:5" x14ac:dyDescent="0.25">
      <c r="A61" s="19" t="s">
        <v>274</v>
      </c>
      <c r="C61" s="4"/>
      <c r="D61" s="4"/>
      <c r="E61" s="4"/>
    </row>
    <row r="62" spans="1:5" x14ac:dyDescent="0.25">
      <c r="A62" s="20" t="s">
        <v>275</v>
      </c>
      <c r="C62" s="4">
        <v>10400</v>
      </c>
      <c r="D62" s="31">
        <v>10400</v>
      </c>
      <c r="E62" s="4">
        <v>10400</v>
      </c>
    </row>
    <row r="63" spans="1:5" x14ac:dyDescent="0.25">
      <c r="A63" s="20" t="s">
        <v>390</v>
      </c>
      <c r="C63" s="4">
        <v>32334</v>
      </c>
      <c r="D63" s="31">
        <f>26600+8487</f>
        <v>35087</v>
      </c>
      <c r="E63" s="4">
        <v>32334</v>
      </c>
    </row>
    <row r="64" spans="1:5" x14ac:dyDescent="0.25">
      <c r="A64" s="20" t="s">
        <v>391</v>
      </c>
      <c r="C64" s="4">
        <v>40815</v>
      </c>
      <c r="D64" s="31">
        <f>30400+8487</f>
        <v>38887</v>
      </c>
      <c r="E64" s="4">
        <v>40815</v>
      </c>
    </row>
    <row r="65" spans="1:5" x14ac:dyDescent="0.25">
      <c r="A65" s="20" t="s">
        <v>451</v>
      </c>
      <c r="C65" s="4">
        <v>0</v>
      </c>
      <c r="D65" s="80">
        <v>0</v>
      </c>
      <c r="E65" s="4">
        <v>0</v>
      </c>
    </row>
    <row r="66" spans="1:5" x14ac:dyDescent="0.25">
      <c r="A66" s="20" t="s">
        <v>452</v>
      </c>
      <c r="C66" s="4">
        <v>3000</v>
      </c>
      <c r="D66" s="80">
        <v>3000</v>
      </c>
      <c r="E66" s="4">
        <v>3000</v>
      </c>
    </row>
    <row r="67" spans="1:5" x14ac:dyDescent="0.25">
      <c r="A67" s="74" t="s">
        <v>56</v>
      </c>
      <c r="B67" s="50"/>
      <c r="C67" s="94">
        <v>0</v>
      </c>
      <c r="D67" s="94">
        <v>0</v>
      </c>
      <c r="E67" s="94"/>
    </row>
    <row r="68" spans="1:5" x14ac:dyDescent="0.25">
      <c r="A68" s="19" t="s">
        <v>278</v>
      </c>
      <c r="C68" s="81">
        <f t="shared" ref="C68:E68" si="5">SUM(C62:C67)</f>
        <v>86549</v>
      </c>
      <c r="D68" s="81">
        <f t="shared" si="5"/>
        <v>87374</v>
      </c>
      <c r="E68" s="81">
        <f t="shared" si="5"/>
        <v>86549</v>
      </c>
    </row>
    <row r="69" spans="1:5" x14ac:dyDescent="0.25">
      <c r="A69" s="19" t="s">
        <v>58</v>
      </c>
    </row>
    <row r="70" spans="1:5" x14ac:dyDescent="0.25">
      <c r="A70" s="20" t="s">
        <v>279</v>
      </c>
      <c r="C70" s="4">
        <v>0</v>
      </c>
      <c r="D70" s="4">
        <v>0</v>
      </c>
      <c r="E70" s="4">
        <v>0</v>
      </c>
    </row>
    <row r="71" spans="1:5" x14ac:dyDescent="0.25">
      <c r="A71" s="20" t="s">
        <v>280</v>
      </c>
      <c r="C71" s="4">
        <v>0</v>
      </c>
      <c r="D71" s="4">
        <v>0</v>
      </c>
      <c r="E71" s="4">
        <v>0</v>
      </c>
    </row>
    <row r="72" spans="1:5" x14ac:dyDescent="0.25">
      <c r="A72" s="20" t="s">
        <v>281</v>
      </c>
      <c r="C72" s="4">
        <f t="shared" ref="C72:D72" si="6">C336</f>
        <v>30500</v>
      </c>
      <c r="D72" s="4">
        <f t="shared" si="6"/>
        <v>37500</v>
      </c>
      <c r="E72" s="4">
        <v>30500</v>
      </c>
    </row>
    <row r="73" spans="1:5" x14ac:dyDescent="0.25">
      <c r="A73" s="20" t="s">
        <v>282</v>
      </c>
      <c r="C73" s="4">
        <v>0</v>
      </c>
      <c r="D73" s="4">
        <v>0</v>
      </c>
      <c r="E73" s="4">
        <v>0</v>
      </c>
    </row>
    <row r="74" spans="1:5" ht="15.75" thickBot="1" x14ac:dyDescent="0.3">
      <c r="A74" s="19" t="s">
        <v>60</v>
      </c>
      <c r="C74" s="6">
        <f t="shared" ref="C74:E74" si="7">SUM(C70:C73)</f>
        <v>30500</v>
      </c>
      <c r="D74" s="6">
        <f t="shared" si="7"/>
        <v>37500</v>
      </c>
      <c r="E74" s="6">
        <f t="shared" si="7"/>
        <v>30500</v>
      </c>
    </row>
    <row r="75" spans="1:5" ht="15.75" thickBot="1" x14ac:dyDescent="0.3">
      <c r="A75" s="19" t="s">
        <v>61</v>
      </c>
      <c r="C75" s="82">
        <f>C7+C16+C27+C34+C49+C54+C60+C68+C74</f>
        <v>1367759</v>
      </c>
      <c r="D75" s="82">
        <f>D7+D16+D27+D34+D49+D54+D60+D68+D74</f>
        <v>1268689</v>
      </c>
      <c r="E75" s="82">
        <f>E7+E16+E27+E34+E49+E54+E60+E68+E74</f>
        <v>1282890</v>
      </c>
    </row>
    <row r="76" spans="1:5" ht="25.5" thickBot="1" x14ac:dyDescent="0.3">
      <c r="A76" s="92" t="s">
        <v>1</v>
      </c>
      <c r="B76" s="93"/>
      <c r="C76" s="79" t="s">
        <v>470</v>
      </c>
      <c r="D76" s="79" t="s">
        <v>471</v>
      </c>
      <c r="E76" s="79" t="s">
        <v>472</v>
      </c>
    </row>
    <row r="77" spans="1:5" ht="15.75" thickTop="1" x14ac:dyDescent="0.25">
      <c r="A77" s="19" t="s">
        <v>62</v>
      </c>
    </row>
    <row r="78" spans="1:5" x14ac:dyDescent="0.25">
      <c r="A78" s="19" t="s">
        <v>63</v>
      </c>
    </row>
    <row r="79" spans="1:5" x14ac:dyDescent="0.25">
      <c r="A79" s="20" t="s">
        <v>65</v>
      </c>
      <c r="C79" s="4">
        <v>1000</v>
      </c>
      <c r="D79" s="4">
        <v>1000</v>
      </c>
      <c r="E79" s="4">
        <v>1000</v>
      </c>
    </row>
    <row r="80" spans="1:5" x14ac:dyDescent="0.25">
      <c r="A80" s="20" t="s">
        <v>283</v>
      </c>
      <c r="C80" s="4">
        <v>0</v>
      </c>
      <c r="D80" s="4">
        <v>0</v>
      </c>
      <c r="E80" s="4">
        <v>0</v>
      </c>
    </row>
    <row r="81" spans="1:5" x14ac:dyDescent="0.25">
      <c r="A81" s="19" t="s">
        <v>67</v>
      </c>
      <c r="C81" s="6">
        <f t="shared" ref="C81:E81" si="8">SUM(C79:C80)</f>
        <v>1000</v>
      </c>
      <c r="D81" s="6">
        <f t="shared" si="8"/>
        <v>1000</v>
      </c>
      <c r="E81" s="6">
        <f t="shared" si="8"/>
        <v>1000</v>
      </c>
    </row>
    <row r="82" spans="1:5" x14ac:dyDescent="0.25">
      <c r="A82" s="19" t="s">
        <v>68</v>
      </c>
    </row>
    <row r="83" spans="1:5" x14ac:dyDescent="0.25">
      <c r="A83" s="20" t="s">
        <v>69</v>
      </c>
      <c r="C83" s="4">
        <v>0</v>
      </c>
      <c r="D83" s="4">
        <v>0</v>
      </c>
      <c r="E83" s="4">
        <v>0</v>
      </c>
    </row>
    <row r="84" spans="1:5" x14ac:dyDescent="0.25">
      <c r="A84" s="20" t="s">
        <v>70</v>
      </c>
      <c r="C84" s="4">
        <v>0</v>
      </c>
      <c r="D84" s="4">
        <v>0</v>
      </c>
      <c r="E84" s="4">
        <v>0</v>
      </c>
    </row>
    <row r="85" spans="1:5" x14ac:dyDescent="0.25">
      <c r="A85" s="19" t="s">
        <v>71</v>
      </c>
      <c r="C85" s="6">
        <f t="shared" ref="C85:E85" si="9">SUM(C83:C84)</f>
        <v>0</v>
      </c>
      <c r="D85" s="6">
        <f t="shared" si="9"/>
        <v>0</v>
      </c>
      <c r="E85" s="6">
        <f t="shared" si="9"/>
        <v>0</v>
      </c>
    </row>
    <row r="86" spans="1:5" x14ac:dyDescent="0.25">
      <c r="A86" s="19" t="s">
        <v>72</v>
      </c>
    </row>
    <row r="87" spans="1:5" x14ac:dyDescent="0.25">
      <c r="A87" s="20" t="s">
        <v>393</v>
      </c>
      <c r="C87" s="4">
        <v>0</v>
      </c>
      <c r="D87" s="4">
        <v>0</v>
      </c>
      <c r="E87" s="4">
        <v>0</v>
      </c>
    </row>
    <row r="88" spans="1:5" x14ac:dyDescent="0.25">
      <c r="A88" s="19" t="s">
        <v>76</v>
      </c>
      <c r="C88" s="57">
        <f t="shared" ref="C88:E88" si="10">SUM(C87:C87)</f>
        <v>0</v>
      </c>
      <c r="D88" s="57">
        <f t="shared" si="10"/>
        <v>0</v>
      </c>
      <c r="E88" s="57">
        <f t="shared" si="10"/>
        <v>0</v>
      </c>
    </row>
    <row r="89" spans="1:5" x14ac:dyDescent="0.25">
      <c r="A89" s="19" t="s">
        <v>77</v>
      </c>
    </row>
    <row r="90" spans="1:5" x14ac:dyDescent="0.25">
      <c r="A90" s="20" t="s">
        <v>346</v>
      </c>
      <c r="C90" s="4">
        <v>0</v>
      </c>
      <c r="D90" s="4">
        <v>0</v>
      </c>
      <c r="E90" s="4">
        <v>0</v>
      </c>
    </row>
    <row r="91" spans="1:5" x14ac:dyDescent="0.25">
      <c r="A91" s="20" t="s">
        <v>347</v>
      </c>
      <c r="C91" s="4">
        <v>0</v>
      </c>
      <c r="D91" s="4">
        <v>0</v>
      </c>
      <c r="E91" s="4">
        <v>0</v>
      </c>
    </row>
    <row r="92" spans="1:5" ht="15.75" thickBot="1" x14ac:dyDescent="0.3">
      <c r="A92" s="19" t="s">
        <v>79</v>
      </c>
      <c r="C92" s="6">
        <f>SUM(C90:C91)</f>
        <v>0</v>
      </c>
      <c r="D92" s="6">
        <f>SUM(D90:D91)</f>
        <v>0</v>
      </c>
      <c r="E92" s="6">
        <f>SUM(E90:E91)</f>
        <v>0</v>
      </c>
    </row>
    <row r="93" spans="1:5" ht="15.75" thickBot="1" x14ac:dyDescent="0.3">
      <c r="A93" s="19" t="s">
        <v>80</v>
      </c>
      <c r="C93" s="83">
        <f t="shared" ref="C93:E93" si="11">C81+C85+C88+C92</f>
        <v>1000</v>
      </c>
      <c r="D93" s="83">
        <f t="shared" si="11"/>
        <v>1000</v>
      </c>
      <c r="E93" s="83">
        <f t="shared" si="11"/>
        <v>1000</v>
      </c>
    </row>
    <row r="94" spans="1:5" x14ac:dyDescent="0.25">
      <c r="A94" s="19" t="s">
        <v>427</v>
      </c>
      <c r="C94" s="6"/>
      <c r="D94" s="6"/>
      <c r="E94" s="6"/>
    </row>
    <row r="95" spans="1:5" x14ac:dyDescent="0.25">
      <c r="A95" s="19" t="s">
        <v>428</v>
      </c>
      <c r="C95" s="6"/>
      <c r="D95" s="6"/>
      <c r="E95" s="6"/>
    </row>
    <row r="96" spans="1:5" x14ac:dyDescent="0.25">
      <c r="A96" s="20" t="s">
        <v>429</v>
      </c>
      <c r="C96" s="84">
        <v>0</v>
      </c>
      <c r="D96" s="84">
        <v>0</v>
      </c>
      <c r="E96" s="84">
        <v>0</v>
      </c>
    </row>
    <row r="97" spans="1:5" x14ac:dyDescent="0.25">
      <c r="A97" s="19" t="s">
        <v>430</v>
      </c>
      <c r="C97" s="6"/>
      <c r="D97" s="6"/>
      <c r="E97" s="6"/>
    </row>
    <row r="98" spans="1:5" x14ac:dyDescent="0.25">
      <c r="A98" s="20" t="s">
        <v>431</v>
      </c>
      <c r="C98" s="84">
        <v>0</v>
      </c>
      <c r="D98" s="84">
        <v>0</v>
      </c>
      <c r="E98" s="84">
        <v>0</v>
      </c>
    </row>
    <row r="99" spans="1:5" x14ac:dyDescent="0.25">
      <c r="A99" s="19" t="s">
        <v>432</v>
      </c>
      <c r="C99" s="6"/>
      <c r="D99" s="6"/>
      <c r="E99" s="6"/>
    </row>
    <row r="100" spans="1:5" x14ac:dyDescent="0.25">
      <c r="A100" s="20" t="s">
        <v>433</v>
      </c>
      <c r="C100" s="84">
        <v>0</v>
      </c>
      <c r="D100" s="84">
        <v>0</v>
      </c>
      <c r="E100" s="84">
        <v>0</v>
      </c>
    </row>
    <row r="101" spans="1:5" x14ac:dyDescent="0.25">
      <c r="A101" s="19" t="s">
        <v>434</v>
      </c>
      <c r="C101" s="6"/>
      <c r="D101" s="6"/>
      <c r="E101" s="6"/>
    </row>
    <row r="102" spans="1:5" ht="15.75" thickBot="1" x14ac:dyDescent="0.3">
      <c r="A102" s="20" t="s">
        <v>453</v>
      </c>
      <c r="C102" s="84">
        <v>0</v>
      </c>
      <c r="D102" s="84">
        <v>0</v>
      </c>
      <c r="E102" s="84">
        <v>0</v>
      </c>
    </row>
    <row r="103" spans="1:5" ht="15.75" thickBot="1" x14ac:dyDescent="0.3">
      <c r="A103" s="19" t="s">
        <v>436</v>
      </c>
      <c r="C103" s="85">
        <f t="shared" ref="C103:E103" si="12">C96+C98+C100+C102</f>
        <v>0</v>
      </c>
      <c r="D103" s="85">
        <f t="shared" si="12"/>
        <v>0</v>
      </c>
      <c r="E103" s="85">
        <f t="shared" si="12"/>
        <v>0</v>
      </c>
    </row>
    <row r="104" spans="1:5" ht="16.5" thickTop="1" thickBot="1" x14ac:dyDescent="0.3">
      <c r="A104" s="19" t="s">
        <v>81</v>
      </c>
      <c r="C104" s="86">
        <f t="shared" ref="C104:E104" si="13">C75+C93+C103</f>
        <v>1368759</v>
      </c>
      <c r="D104" s="86">
        <f t="shared" si="13"/>
        <v>1269689</v>
      </c>
      <c r="E104" s="86">
        <f t="shared" si="13"/>
        <v>1283890</v>
      </c>
    </row>
    <row r="105" spans="1:5" ht="26.25" thickTop="1" thickBot="1" x14ac:dyDescent="0.3">
      <c r="A105" s="92" t="s">
        <v>1</v>
      </c>
      <c r="B105" s="93"/>
      <c r="C105" s="79" t="s">
        <v>470</v>
      </c>
      <c r="D105" s="79" t="s">
        <v>471</v>
      </c>
      <c r="E105" s="79" t="s">
        <v>472</v>
      </c>
    </row>
    <row r="106" spans="1:5" ht="15.75" thickTop="1" x14ac:dyDescent="0.25">
      <c r="A106" s="19" t="s">
        <v>82</v>
      </c>
    </row>
    <row r="107" spans="1:5" x14ac:dyDescent="0.25">
      <c r="A107" s="19" t="s">
        <v>3</v>
      </c>
    </row>
    <row r="108" spans="1:5" x14ac:dyDescent="0.25">
      <c r="A108" s="19" t="s">
        <v>83</v>
      </c>
    </row>
    <row r="109" spans="1:5" x14ac:dyDescent="0.25">
      <c r="A109" s="20" t="s">
        <v>84</v>
      </c>
      <c r="C109" s="4">
        <v>130128</v>
      </c>
      <c r="D109" s="4">
        <v>130128</v>
      </c>
      <c r="E109" s="4">
        <v>130128</v>
      </c>
    </row>
    <row r="110" spans="1:5" x14ac:dyDescent="0.25">
      <c r="A110" s="20" t="s">
        <v>88</v>
      </c>
      <c r="C110" s="4">
        <v>3407</v>
      </c>
      <c r="D110" s="4">
        <v>3407</v>
      </c>
      <c r="E110" s="4">
        <v>3407</v>
      </c>
    </row>
    <row r="111" spans="1:5" x14ac:dyDescent="0.25">
      <c r="A111" s="20" t="s">
        <v>89</v>
      </c>
      <c r="C111" s="4">
        <v>1269</v>
      </c>
      <c r="D111" s="4">
        <v>1269</v>
      </c>
      <c r="E111" s="4">
        <v>1269</v>
      </c>
    </row>
    <row r="112" spans="1:5" x14ac:dyDescent="0.25">
      <c r="A112" s="20" t="s">
        <v>90</v>
      </c>
      <c r="C112" s="5">
        <v>1200</v>
      </c>
      <c r="D112" s="5">
        <v>1200</v>
      </c>
      <c r="E112" s="5">
        <v>1200</v>
      </c>
    </row>
    <row r="113" spans="1:5" x14ac:dyDescent="0.25">
      <c r="A113" s="20" t="s">
        <v>91</v>
      </c>
      <c r="C113" s="33">
        <v>14000</v>
      </c>
      <c r="D113" s="33">
        <v>14000</v>
      </c>
      <c r="E113" s="33">
        <v>42000</v>
      </c>
    </row>
    <row r="114" spans="1:5" x14ac:dyDescent="0.25">
      <c r="A114" s="20" t="s">
        <v>92</v>
      </c>
      <c r="C114" s="4">
        <v>25000</v>
      </c>
      <c r="D114" s="4">
        <v>25000</v>
      </c>
      <c r="E114" s="4">
        <v>25000</v>
      </c>
    </row>
    <row r="115" spans="1:5" x14ac:dyDescent="0.25">
      <c r="A115" s="20" t="s">
        <v>454</v>
      </c>
      <c r="C115" s="4">
        <v>1500</v>
      </c>
      <c r="D115" s="4">
        <v>1500</v>
      </c>
      <c r="E115" s="4">
        <v>1500</v>
      </c>
    </row>
    <row r="116" spans="1:5" x14ac:dyDescent="0.25">
      <c r="A116" s="20" t="s">
        <v>95</v>
      </c>
      <c r="C116" s="4">
        <v>750</v>
      </c>
      <c r="D116" s="4">
        <v>750</v>
      </c>
      <c r="E116" s="4">
        <v>750</v>
      </c>
    </row>
    <row r="117" spans="1:5" x14ac:dyDescent="0.25">
      <c r="A117" s="20" t="s">
        <v>285</v>
      </c>
      <c r="C117" s="5">
        <v>400</v>
      </c>
      <c r="D117" s="5">
        <v>400</v>
      </c>
      <c r="E117" s="5">
        <v>400</v>
      </c>
    </row>
    <row r="118" spans="1:5" x14ac:dyDescent="0.25">
      <c r="A118" s="20" t="s">
        <v>97</v>
      </c>
      <c r="C118" s="4">
        <v>16789</v>
      </c>
      <c r="D118" s="4">
        <v>16789</v>
      </c>
      <c r="E118" s="4">
        <v>16789</v>
      </c>
    </row>
    <row r="119" spans="1:5" x14ac:dyDescent="0.25">
      <c r="A119" s="20" t="s">
        <v>98</v>
      </c>
      <c r="C119" s="4">
        <v>400</v>
      </c>
      <c r="D119" s="4">
        <v>400</v>
      </c>
      <c r="E119" s="4">
        <v>400</v>
      </c>
    </row>
    <row r="120" spans="1:5" x14ac:dyDescent="0.25">
      <c r="A120" s="20" t="s">
        <v>99</v>
      </c>
      <c r="C120" s="5">
        <v>2000</v>
      </c>
      <c r="D120" s="5">
        <v>2000</v>
      </c>
      <c r="E120" s="5">
        <v>2000</v>
      </c>
    </row>
    <row r="121" spans="1:5" x14ac:dyDescent="0.25">
      <c r="A121" s="20" t="s">
        <v>101</v>
      </c>
      <c r="C121" s="4">
        <v>2500</v>
      </c>
      <c r="D121" s="4">
        <v>2500</v>
      </c>
      <c r="E121" s="4">
        <v>2500</v>
      </c>
    </row>
    <row r="122" spans="1:5" x14ac:dyDescent="0.25">
      <c r="A122" s="20" t="s">
        <v>102</v>
      </c>
      <c r="C122" s="4">
        <v>6000</v>
      </c>
      <c r="D122" s="4">
        <v>6000</v>
      </c>
      <c r="E122" s="4">
        <v>6000</v>
      </c>
    </row>
    <row r="123" spans="1:5" x14ac:dyDescent="0.25">
      <c r="A123" s="20" t="s">
        <v>103</v>
      </c>
      <c r="C123" s="5">
        <v>250</v>
      </c>
      <c r="D123" s="5">
        <v>250</v>
      </c>
      <c r="E123" s="5">
        <v>250</v>
      </c>
    </row>
    <row r="124" spans="1:5" x14ac:dyDescent="0.25">
      <c r="A124" s="20" t="s">
        <v>104</v>
      </c>
      <c r="C124" s="5">
        <v>1500</v>
      </c>
      <c r="D124" s="5">
        <v>1500</v>
      </c>
      <c r="E124" s="5">
        <v>1500</v>
      </c>
    </row>
    <row r="125" spans="1:5" x14ac:dyDescent="0.25">
      <c r="A125" s="20" t="s">
        <v>106</v>
      </c>
      <c r="C125" s="4">
        <v>0</v>
      </c>
      <c r="D125" s="4">
        <v>0</v>
      </c>
      <c r="E125" s="4">
        <v>0</v>
      </c>
    </row>
    <row r="126" spans="1:5" x14ac:dyDescent="0.25">
      <c r="A126" s="20" t="s">
        <v>107</v>
      </c>
      <c r="C126" s="4">
        <v>200</v>
      </c>
      <c r="D126" s="4">
        <v>200</v>
      </c>
      <c r="E126" s="4">
        <v>200</v>
      </c>
    </row>
    <row r="127" spans="1:5" x14ac:dyDescent="0.25">
      <c r="A127" s="19" t="s">
        <v>108</v>
      </c>
      <c r="C127" s="29">
        <f t="shared" ref="C127:E127" si="14">SUM(C109:C126)</f>
        <v>207293</v>
      </c>
      <c r="D127" s="29">
        <f t="shared" si="14"/>
        <v>207293</v>
      </c>
      <c r="E127" s="29">
        <f t="shared" si="14"/>
        <v>235293</v>
      </c>
    </row>
    <row r="128" spans="1:5" x14ac:dyDescent="0.25">
      <c r="A128" s="19" t="s">
        <v>286</v>
      </c>
      <c r="C128" s="6"/>
      <c r="D128" s="6"/>
      <c r="E128" s="6"/>
    </row>
    <row r="129" spans="1:5" x14ac:dyDescent="0.25">
      <c r="A129" s="20" t="s">
        <v>394</v>
      </c>
      <c r="C129" s="4">
        <v>100000</v>
      </c>
      <c r="D129" s="4">
        <v>100000</v>
      </c>
      <c r="E129" s="4">
        <v>100000</v>
      </c>
    </row>
    <row r="130" spans="1:5" x14ac:dyDescent="0.25">
      <c r="A130" s="20" t="s">
        <v>288</v>
      </c>
      <c r="C130" s="4">
        <v>0</v>
      </c>
      <c r="D130" s="4">
        <v>0</v>
      </c>
      <c r="E130" s="4">
        <v>0</v>
      </c>
    </row>
    <row r="131" spans="1:5" x14ac:dyDescent="0.25">
      <c r="A131" s="20" t="s">
        <v>289</v>
      </c>
      <c r="C131" s="4">
        <v>0</v>
      </c>
      <c r="D131" s="4">
        <v>0</v>
      </c>
      <c r="E131" s="4">
        <v>0</v>
      </c>
    </row>
    <row r="132" spans="1:5" x14ac:dyDescent="0.25">
      <c r="A132" s="20" t="s">
        <v>290</v>
      </c>
      <c r="C132" s="4">
        <v>0</v>
      </c>
      <c r="D132" s="4">
        <v>0</v>
      </c>
      <c r="E132" s="4">
        <v>0</v>
      </c>
    </row>
    <row r="133" spans="1:5" x14ac:dyDescent="0.25">
      <c r="A133" s="20" t="s">
        <v>291</v>
      </c>
      <c r="C133" s="4">
        <v>0</v>
      </c>
      <c r="D133" s="4">
        <v>0</v>
      </c>
      <c r="E133" s="4">
        <v>0</v>
      </c>
    </row>
    <row r="134" spans="1:5" x14ac:dyDescent="0.25">
      <c r="A134" s="20" t="s">
        <v>292</v>
      </c>
      <c r="C134" s="4">
        <v>0</v>
      </c>
      <c r="D134" s="4">
        <v>0</v>
      </c>
      <c r="E134" s="4">
        <v>0</v>
      </c>
    </row>
    <row r="135" spans="1:5" x14ac:dyDescent="0.25">
      <c r="A135" s="20" t="s">
        <v>293</v>
      </c>
      <c r="C135" s="4">
        <v>0</v>
      </c>
      <c r="D135" s="4">
        <v>0</v>
      </c>
      <c r="E135" s="4">
        <v>0</v>
      </c>
    </row>
    <row r="136" spans="1:5" x14ac:dyDescent="0.25">
      <c r="A136" s="19" t="s">
        <v>294</v>
      </c>
      <c r="C136" s="6">
        <f t="shared" ref="C136:E136" si="15">SUM(C129:C135)</f>
        <v>100000</v>
      </c>
      <c r="D136" s="6">
        <f t="shared" si="15"/>
        <v>100000</v>
      </c>
      <c r="E136" s="6">
        <f t="shared" si="15"/>
        <v>100000</v>
      </c>
    </row>
    <row r="137" spans="1:5" ht="25.5" thickBot="1" x14ac:dyDescent="0.3">
      <c r="A137" s="92" t="s">
        <v>1</v>
      </c>
      <c r="B137" s="93"/>
      <c r="C137" s="79" t="s">
        <v>470</v>
      </c>
      <c r="D137" s="79" t="s">
        <v>471</v>
      </c>
      <c r="E137" s="79" t="s">
        <v>472</v>
      </c>
    </row>
    <row r="138" spans="1:5" ht="15.75" thickTop="1" x14ac:dyDescent="0.25">
      <c r="A138" s="19" t="s">
        <v>109</v>
      </c>
    </row>
    <row r="139" spans="1:5" x14ac:dyDescent="0.25">
      <c r="A139" s="20" t="s">
        <v>110</v>
      </c>
      <c r="C139" s="4">
        <v>138793</v>
      </c>
      <c r="D139" s="4">
        <v>141569</v>
      </c>
      <c r="E139" s="4">
        <v>144401</v>
      </c>
    </row>
    <row r="140" spans="1:5" x14ac:dyDescent="0.25">
      <c r="A140" s="20" t="s">
        <v>111</v>
      </c>
      <c r="C140" s="4">
        <v>0</v>
      </c>
      <c r="D140" s="4">
        <v>0</v>
      </c>
      <c r="E140" s="4">
        <v>0</v>
      </c>
    </row>
    <row r="141" spans="1:5" x14ac:dyDescent="0.25">
      <c r="A141" s="20" t="s">
        <v>112</v>
      </c>
      <c r="C141" s="5">
        <v>0</v>
      </c>
      <c r="D141" s="5">
        <v>0</v>
      </c>
      <c r="E141" s="4">
        <v>0</v>
      </c>
    </row>
    <row r="142" spans="1:5" x14ac:dyDescent="0.25">
      <c r="A142" s="20" t="s">
        <v>113</v>
      </c>
      <c r="C142" s="4">
        <v>0</v>
      </c>
      <c r="D142" s="4">
        <v>0</v>
      </c>
      <c r="E142" s="4">
        <v>0</v>
      </c>
    </row>
    <row r="143" spans="1:5" x14ac:dyDescent="0.25">
      <c r="A143" s="20" t="s">
        <v>114</v>
      </c>
      <c r="C143" s="4">
        <v>34080</v>
      </c>
      <c r="D143" s="4">
        <v>37554</v>
      </c>
      <c r="E143" s="4">
        <v>41309</v>
      </c>
    </row>
    <row r="144" spans="1:5" x14ac:dyDescent="0.25">
      <c r="A144" s="20" t="s">
        <v>115</v>
      </c>
      <c r="C144" s="4">
        <v>0</v>
      </c>
      <c r="D144" s="4">
        <v>0</v>
      </c>
      <c r="E144" s="4">
        <v>0</v>
      </c>
    </row>
    <row r="145" spans="1:5" x14ac:dyDescent="0.25">
      <c r="A145" s="20" t="s">
        <v>116</v>
      </c>
      <c r="C145" s="4">
        <v>24983</v>
      </c>
      <c r="D145" s="4">
        <v>25482</v>
      </c>
      <c r="E145" s="4">
        <v>25992</v>
      </c>
    </row>
    <row r="146" spans="1:5" x14ac:dyDescent="0.25">
      <c r="A146" s="20" t="s">
        <v>117</v>
      </c>
      <c r="C146" s="5">
        <v>1000</v>
      </c>
      <c r="D146" s="5">
        <v>1000</v>
      </c>
      <c r="E146" s="4">
        <v>1000</v>
      </c>
    </row>
    <row r="147" spans="1:5" x14ac:dyDescent="0.25">
      <c r="A147" s="20" t="s">
        <v>455</v>
      </c>
      <c r="C147" s="5">
        <v>0</v>
      </c>
      <c r="D147" s="5">
        <v>0</v>
      </c>
      <c r="E147" s="4">
        <v>0</v>
      </c>
    </row>
    <row r="148" spans="1:5" x14ac:dyDescent="0.25">
      <c r="A148" s="20" t="s">
        <v>118</v>
      </c>
      <c r="C148" s="5">
        <v>7000</v>
      </c>
      <c r="D148" s="5">
        <v>7000</v>
      </c>
      <c r="E148" s="4">
        <v>7000</v>
      </c>
    </row>
    <row r="149" spans="1:5" x14ac:dyDescent="0.25">
      <c r="A149" s="20" t="s">
        <v>119</v>
      </c>
      <c r="C149" s="5">
        <v>0</v>
      </c>
      <c r="D149" s="5">
        <v>7500</v>
      </c>
      <c r="E149" s="4">
        <v>7500</v>
      </c>
    </row>
    <row r="150" spans="1:5" x14ac:dyDescent="0.25">
      <c r="A150" s="20" t="s">
        <v>395</v>
      </c>
      <c r="C150" s="4">
        <v>3000</v>
      </c>
      <c r="D150" s="4">
        <v>3000</v>
      </c>
      <c r="E150" s="4">
        <v>3000</v>
      </c>
    </row>
    <row r="151" spans="1:5" x14ac:dyDescent="0.25">
      <c r="A151" s="20" t="s">
        <v>121</v>
      </c>
      <c r="C151" s="5">
        <v>20000</v>
      </c>
      <c r="D151" s="5">
        <v>20000</v>
      </c>
      <c r="E151" s="4">
        <v>20000</v>
      </c>
    </row>
    <row r="152" spans="1:5" x14ac:dyDescent="0.25">
      <c r="A152" s="20" t="s">
        <v>123</v>
      </c>
      <c r="C152" s="4">
        <v>1500</v>
      </c>
      <c r="D152" s="4">
        <v>1500</v>
      </c>
      <c r="E152" s="4">
        <v>1500</v>
      </c>
    </row>
    <row r="153" spans="1:5" x14ac:dyDescent="0.25">
      <c r="A153" s="20" t="s">
        <v>124</v>
      </c>
      <c r="C153" s="5">
        <v>1500</v>
      </c>
      <c r="D153" s="5">
        <v>1500</v>
      </c>
      <c r="E153" s="4">
        <v>1500</v>
      </c>
    </row>
    <row r="154" spans="1:5" x14ac:dyDescent="0.25">
      <c r="A154" s="20" t="s">
        <v>125</v>
      </c>
      <c r="C154" s="4">
        <v>7480</v>
      </c>
      <c r="D154" s="4">
        <v>7480</v>
      </c>
      <c r="E154" s="4">
        <v>7480</v>
      </c>
    </row>
    <row r="155" spans="1:5" x14ac:dyDescent="0.25">
      <c r="A155" s="20" t="s">
        <v>126</v>
      </c>
      <c r="C155" s="5">
        <v>5000</v>
      </c>
      <c r="D155" s="5">
        <v>5000</v>
      </c>
      <c r="E155" s="4">
        <v>5000</v>
      </c>
    </row>
    <row r="156" spans="1:5" x14ac:dyDescent="0.25">
      <c r="A156" s="20" t="s">
        <v>396</v>
      </c>
      <c r="C156" s="4">
        <v>2000</v>
      </c>
      <c r="D156" s="4">
        <v>2000</v>
      </c>
      <c r="E156" s="4">
        <v>2000</v>
      </c>
    </row>
    <row r="157" spans="1:5" x14ac:dyDescent="0.25">
      <c r="A157" s="20" t="s">
        <v>128</v>
      </c>
      <c r="C157" s="5">
        <v>2000</v>
      </c>
      <c r="D157" s="5">
        <v>2000</v>
      </c>
      <c r="E157" s="4">
        <v>2000</v>
      </c>
    </row>
    <row r="158" spans="1:5" x14ac:dyDescent="0.25">
      <c r="A158" s="20" t="s">
        <v>129</v>
      </c>
      <c r="C158" s="5">
        <v>200</v>
      </c>
      <c r="D158" s="5">
        <v>200</v>
      </c>
      <c r="E158" s="5">
        <v>200</v>
      </c>
    </row>
    <row r="159" spans="1:5" x14ac:dyDescent="0.25">
      <c r="A159" s="19" t="s">
        <v>130</v>
      </c>
      <c r="C159" s="6">
        <f t="shared" ref="C159:E159" si="16">SUM(C139:C158)</f>
        <v>248536</v>
      </c>
      <c r="D159" s="6">
        <f t="shared" si="16"/>
        <v>262785</v>
      </c>
      <c r="E159" s="6">
        <f t="shared" si="16"/>
        <v>269882</v>
      </c>
    </row>
    <row r="160" spans="1:5" x14ac:dyDescent="0.25">
      <c r="A160" s="19" t="s">
        <v>131</v>
      </c>
    </row>
    <row r="161" spans="1:5" x14ac:dyDescent="0.25">
      <c r="A161" s="20" t="s">
        <v>456</v>
      </c>
      <c r="C161" s="4">
        <v>0</v>
      </c>
      <c r="D161" s="4">
        <v>0</v>
      </c>
      <c r="E161" s="4">
        <v>0</v>
      </c>
    </row>
    <row r="162" spans="1:5" x14ac:dyDescent="0.25">
      <c r="A162" s="20" t="s">
        <v>457</v>
      </c>
      <c r="C162" s="4"/>
      <c r="D162" s="4"/>
      <c r="E162" s="4"/>
    </row>
    <row r="163" spans="1:5" x14ac:dyDescent="0.25">
      <c r="A163" s="20" t="s">
        <v>458</v>
      </c>
      <c r="C163" s="4"/>
      <c r="D163" s="4"/>
      <c r="E163" s="4"/>
    </row>
    <row r="164" spans="1:5" x14ac:dyDescent="0.25">
      <c r="A164" s="20" t="s">
        <v>459</v>
      </c>
      <c r="C164" s="4"/>
      <c r="D164" s="4"/>
      <c r="E164" s="4"/>
    </row>
    <row r="165" spans="1:5" x14ac:dyDescent="0.25">
      <c r="A165" s="20" t="s">
        <v>460</v>
      </c>
      <c r="C165" s="4">
        <v>10000</v>
      </c>
      <c r="D165" s="4">
        <v>10000</v>
      </c>
      <c r="E165" s="4">
        <v>10000</v>
      </c>
    </row>
    <row r="166" spans="1:5" x14ac:dyDescent="0.25">
      <c r="A166" s="19" t="s">
        <v>133</v>
      </c>
      <c r="C166" s="6">
        <f t="shared" ref="C166:E166" si="17">C165</f>
        <v>10000</v>
      </c>
      <c r="D166" s="6">
        <f t="shared" si="17"/>
        <v>10000</v>
      </c>
      <c r="E166" s="6">
        <f t="shared" si="17"/>
        <v>10000</v>
      </c>
    </row>
    <row r="167" spans="1:5" x14ac:dyDescent="0.25">
      <c r="A167" s="73" t="s">
        <v>134</v>
      </c>
      <c r="B167" s="50"/>
      <c r="C167" s="50"/>
      <c r="D167" s="50"/>
      <c r="E167" s="50"/>
    </row>
    <row r="168" spans="1:5" x14ac:dyDescent="0.25">
      <c r="A168" s="74" t="s">
        <v>135</v>
      </c>
      <c r="B168" s="50"/>
      <c r="C168" s="59"/>
      <c r="D168" s="59"/>
      <c r="E168" s="59"/>
    </row>
    <row r="169" spans="1:5" x14ac:dyDescent="0.25">
      <c r="A169" s="74" t="s">
        <v>136</v>
      </c>
      <c r="B169" s="50"/>
      <c r="C169" s="59"/>
      <c r="D169" s="59"/>
      <c r="E169" s="59"/>
    </row>
    <row r="170" spans="1:5" x14ac:dyDescent="0.25">
      <c r="A170" s="74" t="s">
        <v>137</v>
      </c>
      <c r="B170" s="50"/>
      <c r="C170" s="59"/>
      <c r="D170" s="59"/>
      <c r="E170" s="59"/>
    </row>
    <row r="171" spans="1:5" x14ac:dyDescent="0.25">
      <c r="A171" s="73" t="s">
        <v>138</v>
      </c>
      <c r="B171" s="50"/>
      <c r="C171" s="60"/>
      <c r="D171" s="60"/>
      <c r="E171" s="60"/>
    </row>
    <row r="172" spans="1:5" ht="25.5" thickBot="1" x14ac:dyDescent="0.3">
      <c r="A172" s="92" t="s">
        <v>1</v>
      </c>
      <c r="B172" s="93"/>
      <c r="C172" s="79" t="s">
        <v>470</v>
      </c>
      <c r="D172" s="79" t="s">
        <v>471</v>
      </c>
      <c r="E172" s="79" t="s">
        <v>472</v>
      </c>
    </row>
    <row r="173" spans="1:5" ht="15.75" thickTop="1" x14ac:dyDescent="0.25">
      <c r="A173" s="19" t="s">
        <v>139</v>
      </c>
    </row>
    <row r="174" spans="1:5" x14ac:dyDescent="0.25">
      <c r="A174" s="20" t="s">
        <v>140</v>
      </c>
      <c r="C174" s="4">
        <v>69696</v>
      </c>
      <c r="D174" s="4">
        <v>71089</v>
      </c>
      <c r="E174" s="4">
        <v>72511</v>
      </c>
    </row>
    <row r="175" spans="1:5" x14ac:dyDescent="0.25">
      <c r="A175" s="20" t="s">
        <v>295</v>
      </c>
      <c r="C175" s="4">
        <v>0</v>
      </c>
      <c r="D175" s="4">
        <v>0</v>
      </c>
      <c r="E175" s="4">
        <v>0</v>
      </c>
    </row>
    <row r="176" spans="1:5" x14ac:dyDescent="0.25">
      <c r="A176" s="20" t="s">
        <v>142</v>
      </c>
      <c r="C176" s="4">
        <v>5450</v>
      </c>
      <c r="D176" s="4">
        <v>5450</v>
      </c>
      <c r="E176" s="4">
        <v>5450</v>
      </c>
    </row>
    <row r="177" spans="1:5" x14ac:dyDescent="0.25">
      <c r="A177" s="20" t="s">
        <v>143</v>
      </c>
      <c r="C177" s="4">
        <v>0</v>
      </c>
      <c r="D177" s="4">
        <v>0</v>
      </c>
      <c r="E177" s="4">
        <v>0</v>
      </c>
    </row>
    <row r="178" spans="1:5" x14ac:dyDescent="0.25">
      <c r="A178" s="20" t="s">
        <v>144</v>
      </c>
      <c r="C178" s="4">
        <v>14674</v>
      </c>
      <c r="D178" s="4">
        <v>16686</v>
      </c>
      <c r="E178" s="4">
        <v>18900</v>
      </c>
    </row>
    <row r="179" spans="1:5" x14ac:dyDescent="0.25">
      <c r="A179" s="20" t="s">
        <v>145</v>
      </c>
      <c r="C179" s="4">
        <v>0</v>
      </c>
      <c r="D179" s="4">
        <v>0</v>
      </c>
      <c r="E179" s="4">
        <v>0</v>
      </c>
    </row>
    <row r="180" spans="1:5" x14ac:dyDescent="0.25">
      <c r="A180" s="20" t="s">
        <v>146</v>
      </c>
      <c r="C180" s="4">
        <v>12545</v>
      </c>
      <c r="D180" s="4">
        <v>12796</v>
      </c>
      <c r="E180" s="4">
        <v>13052</v>
      </c>
    </row>
    <row r="181" spans="1:5" x14ac:dyDescent="0.25">
      <c r="A181" s="20" t="s">
        <v>147</v>
      </c>
      <c r="C181" s="4">
        <v>0</v>
      </c>
      <c r="D181" s="4">
        <v>0</v>
      </c>
      <c r="E181" s="4">
        <v>0</v>
      </c>
    </row>
    <row r="182" spans="1:5" x14ac:dyDescent="0.25">
      <c r="A182" s="20" t="s">
        <v>148</v>
      </c>
      <c r="C182" s="4">
        <v>0</v>
      </c>
      <c r="D182" s="4">
        <v>0</v>
      </c>
      <c r="E182" s="4">
        <v>0</v>
      </c>
    </row>
    <row r="183" spans="1:5" x14ac:dyDescent="0.25">
      <c r="A183" s="20" t="s">
        <v>149</v>
      </c>
      <c r="C183" s="4">
        <v>6900</v>
      </c>
      <c r="D183" s="4">
        <v>6900</v>
      </c>
      <c r="E183" s="4">
        <v>6900</v>
      </c>
    </row>
    <row r="184" spans="1:5" x14ac:dyDescent="0.25">
      <c r="A184" s="20" t="s">
        <v>150</v>
      </c>
      <c r="C184" s="5">
        <v>1000</v>
      </c>
      <c r="D184" s="5">
        <v>1000</v>
      </c>
      <c r="E184" s="4">
        <v>1000</v>
      </c>
    </row>
    <row r="185" spans="1:5" x14ac:dyDescent="0.25">
      <c r="A185" s="20" t="s">
        <v>461</v>
      </c>
      <c r="C185" s="5">
        <v>1000</v>
      </c>
      <c r="D185" s="5">
        <v>1000</v>
      </c>
      <c r="E185" s="4">
        <v>1000</v>
      </c>
    </row>
    <row r="186" spans="1:5" x14ac:dyDescent="0.25">
      <c r="A186" s="20" t="s">
        <v>296</v>
      </c>
      <c r="C186" s="4">
        <v>8000</v>
      </c>
      <c r="D186" s="4">
        <v>8000</v>
      </c>
      <c r="E186" s="4">
        <v>8000</v>
      </c>
    </row>
    <row r="187" spans="1:5" x14ac:dyDescent="0.25">
      <c r="A187" s="20" t="s">
        <v>152</v>
      </c>
      <c r="C187" s="4">
        <v>200</v>
      </c>
      <c r="D187" s="4">
        <v>200</v>
      </c>
      <c r="E187" s="4">
        <v>200</v>
      </c>
    </row>
    <row r="188" spans="1:5" x14ac:dyDescent="0.25">
      <c r="A188" s="19" t="s">
        <v>153</v>
      </c>
      <c r="C188" s="6">
        <f t="shared" ref="C188:E188" si="18">SUM(C174:C187)</f>
        <v>119465</v>
      </c>
      <c r="D188" s="6">
        <f t="shared" si="18"/>
        <v>123121</v>
      </c>
      <c r="E188" s="6">
        <f t="shared" si="18"/>
        <v>127013</v>
      </c>
    </row>
    <row r="189" spans="1:5" x14ac:dyDescent="0.25">
      <c r="A189" s="26" t="s">
        <v>350</v>
      </c>
      <c r="C189" s="62"/>
      <c r="D189" s="62"/>
      <c r="E189" s="62"/>
    </row>
    <row r="190" spans="1:5" x14ac:dyDescent="0.25">
      <c r="A190" s="21" t="s">
        <v>351</v>
      </c>
      <c r="C190" s="4"/>
      <c r="D190" s="4"/>
      <c r="E190" s="4"/>
    </row>
    <row r="191" spans="1:5" x14ac:dyDescent="0.25">
      <c r="A191" s="21" t="s">
        <v>352</v>
      </c>
      <c r="C191" s="4"/>
      <c r="D191" s="4"/>
      <c r="E191" s="4"/>
    </row>
    <row r="192" spans="1:5" x14ac:dyDescent="0.25">
      <c r="A192" s="21" t="s">
        <v>353</v>
      </c>
      <c r="C192" s="4"/>
      <c r="D192" s="4"/>
      <c r="E192" s="4"/>
    </row>
    <row r="193" spans="1:5" x14ac:dyDescent="0.25">
      <c r="A193" s="21" t="s">
        <v>354</v>
      </c>
      <c r="C193" s="4"/>
      <c r="D193" s="4"/>
      <c r="E193" s="4"/>
    </row>
    <row r="194" spans="1:5" x14ac:dyDescent="0.25">
      <c r="A194" s="21" t="s">
        <v>355</v>
      </c>
      <c r="C194" s="4"/>
      <c r="D194" s="4"/>
      <c r="E194" s="4"/>
    </row>
    <row r="195" spans="1:5" x14ac:dyDescent="0.25">
      <c r="A195" s="21" t="s">
        <v>356</v>
      </c>
      <c r="C195" s="4"/>
      <c r="D195" s="4"/>
      <c r="E195" s="4"/>
    </row>
    <row r="196" spans="1:5" x14ac:dyDescent="0.25">
      <c r="A196" s="21" t="s">
        <v>357</v>
      </c>
      <c r="C196" s="4"/>
      <c r="D196" s="4"/>
      <c r="E196" s="4"/>
    </row>
    <row r="197" spans="1:5" x14ac:dyDescent="0.25">
      <c r="A197" s="21" t="s">
        <v>358</v>
      </c>
      <c r="C197" s="4"/>
      <c r="D197" s="4"/>
      <c r="E197" s="4"/>
    </row>
    <row r="198" spans="1:5" x14ac:dyDescent="0.25">
      <c r="A198" s="21" t="s">
        <v>359</v>
      </c>
      <c r="C198" s="4"/>
      <c r="D198" s="4"/>
      <c r="E198" s="4"/>
    </row>
    <row r="199" spans="1:5" x14ac:dyDescent="0.25">
      <c r="A199" s="21" t="s">
        <v>360</v>
      </c>
      <c r="C199" s="4"/>
      <c r="D199" s="4"/>
      <c r="E199" s="4"/>
    </row>
    <row r="200" spans="1:5" x14ac:dyDescent="0.25">
      <c r="A200" s="21" t="s">
        <v>361</v>
      </c>
      <c r="C200" s="4"/>
      <c r="D200" s="4"/>
      <c r="E200" s="4"/>
    </row>
    <row r="201" spans="1:5" x14ac:dyDescent="0.25">
      <c r="A201" s="21" t="s">
        <v>362</v>
      </c>
      <c r="C201" s="4"/>
      <c r="D201" s="4"/>
      <c r="E201" s="4"/>
    </row>
    <row r="202" spans="1:5" x14ac:dyDescent="0.25">
      <c r="A202" s="21" t="s">
        <v>363</v>
      </c>
      <c r="C202" s="4"/>
      <c r="D202" s="4"/>
      <c r="E202" s="4"/>
    </row>
    <row r="203" spans="1:5" x14ac:dyDescent="0.25">
      <c r="A203" s="19" t="s">
        <v>364</v>
      </c>
      <c r="C203" s="6"/>
      <c r="D203" s="6"/>
      <c r="E203" s="6"/>
    </row>
    <row r="204" spans="1:5" ht="25.5" thickBot="1" x14ac:dyDescent="0.3">
      <c r="A204" s="92" t="s">
        <v>1</v>
      </c>
      <c r="B204" s="93"/>
      <c r="C204" s="79" t="s">
        <v>470</v>
      </c>
      <c r="D204" s="79" t="s">
        <v>471</v>
      </c>
      <c r="E204" s="79" t="s">
        <v>472</v>
      </c>
    </row>
    <row r="205" spans="1:5" ht="15.75" thickTop="1" x14ac:dyDescent="0.25">
      <c r="A205" s="26" t="s">
        <v>297</v>
      </c>
      <c r="C205" s="62"/>
      <c r="D205" s="62"/>
      <c r="E205" s="62"/>
    </row>
    <row r="206" spans="1:5" x14ac:dyDescent="0.25">
      <c r="A206" s="21" t="s">
        <v>298</v>
      </c>
      <c r="C206" s="4">
        <v>51000</v>
      </c>
      <c r="D206" s="4">
        <v>52020</v>
      </c>
      <c r="E206" s="4">
        <v>53060</v>
      </c>
    </row>
    <row r="207" spans="1:5" x14ac:dyDescent="0.25">
      <c r="A207" s="21" t="s">
        <v>299</v>
      </c>
      <c r="C207" s="4">
        <v>0</v>
      </c>
      <c r="D207" s="4">
        <v>0</v>
      </c>
      <c r="E207" s="4">
        <v>0</v>
      </c>
    </row>
    <row r="208" spans="1:5" x14ac:dyDescent="0.25">
      <c r="A208" s="21" t="s">
        <v>300</v>
      </c>
      <c r="C208" s="4">
        <v>2700</v>
      </c>
      <c r="D208" s="4">
        <v>2700</v>
      </c>
      <c r="E208" s="4">
        <v>2700</v>
      </c>
    </row>
    <row r="209" spans="1:5" x14ac:dyDescent="0.25">
      <c r="A209" s="21" t="s">
        <v>301</v>
      </c>
      <c r="C209" s="4">
        <v>0</v>
      </c>
      <c r="D209" s="4">
        <v>0</v>
      </c>
      <c r="E209" s="4">
        <v>0</v>
      </c>
    </row>
    <row r="210" spans="1:5" x14ac:dyDescent="0.25">
      <c r="A210" s="21" t="s">
        <v>302</v>
      </c>
      <c r="C210" s="4">
        <v>8798</v>
      </c>
      <c r="D210" s="4">
        <v>9936</v>
      </c>
      <c r="E210" s="4">
        <v>11188</v>
      </c>
    </row>
    <row r="211" spans="1:5" x14ac:dyDescent="0.25">
      <c r="A211" s="21" t="s">
        <v>303</v>
      </c>
      <c r="C211" s="4">
        <v>0</v>
      </c>
      <c r="D211" s="4">
        <v>0</v>
      </c>
      <c r="E211" s="4">
        <v>0</v>
      </c>
    </row>
    <row r="212" spans="1:5" x14ac:dyDescent="0.25">
      <c r="A212" s="21" t="s">
        <v>365</v>
      </c>
      <c r="C212" s="4">
        <v>3901</v>
      </c>
      <c r="D212" s="4">
        <v>3980</v>
      </c>
      <c r="E212" s="4">
        <v>4060</v>
      </c>
    </row>
    <row r="213" spans="1:5" x14ac:dyDescent="0.25">
      <c r="A213" s="21" t="s">
        <v>304</v>
      </c>
      <c r="C213" s="4">
        <v>4590</v>
      </c>
      <c r="D213" s="4">
        <v>4682</v>
      </c>
      <c r="E213" s="4">
        <v>4775</v>
      </c>
    </row>
    <row r="214" spans="1:5" x14ac:dyDescent="0.25">
      <c r="A214" s="21" t="s">
        <v>305</v>
      </c>
      <c r="C214" s="4">
        <v>200</v>
      </c>
      <c r="D214" s="4">
        <v>200</v>
      </c>
      <c r="E214" s="4">
        <v>200</v>
      </c>
    </row>
    <row r="215" spans="1:5" x14ac:dyDescent="0.25">
      <c r="A215" s="21" t="s">
        <v>306</v>
      </c>
      <c r="C215" s="63">
        <v>10000</v>
      </c>
      <c r="D215" s="63">
        <v>10000</v>
      </c>
      <c r="E215" s="4">
        <v>10000</v>
      </c>
    </row>
    <row r="216" spans="1:5" x14ac:dyDescent="0.25">
      <c r="A216" s="21" t="s">
        <v>307</v>
      </c>
      <c r="C216" s="4">
        <v>1000</v>
      </c>
      <c r="D216" s="4">
        <v>1000</v>
      </c>
      <c r="E216" s="4">
        <v>1000</v>
      </c>
    </row>
    <row r="217" spans="1:5" x14ac:dyDescent="0.25">
      <c r="A217" s="21" t="s">
        <v>308</v>
      </c>
      <c r="C217" s="4">
        <v>0</v>
      </c>
      <c r="D217" s="4">
        <v>200</v>
      </c>
      <c r="E217" s="4">
        <v>200</v>
      </c>
    </row>
    <row r="218" spans="1:5" x14ac:dyDescent="0.25">
      <c r="A218" s="21" t="s">
        <v>366</v>
      </c>
      <c r="C218" s="63">
        <v>15000</v>
      </c>
      <c r="D218" s="63">
        <v>15000</v>
      </c>
      <c r="E218" s="4">
        <v>15000</v>
      </c>
    </row>
    <row r="219" spans="1:5" x14ac:dyDescent="0.25">
      <c r="A219" s="21" t="s">
        <v>403</v>
      </c>
      <c r="C219" s="63">
        <v>0</v>
      </c>
      <c r="D219" s="63">
        <v>7000</v>
      </c>
      <c r="E219" s="4">
        <v>0</v>
      </c>
    </row>
    <row r="220" spans="1:5" x14ac:dyDescent="0.25">
      <c r="A220" s="21" t="s">
        <v>368</v>
      </c>
      <c r="C220" s="4">
        <v>0</v>
      </c>
      <c r="D220" s="4">
        <v>0</v>
      </c>
      <c r="E220" s="4">
        <v>0</v>
      </c>
    </row>
    <row r="221" spans="1:5" x14ac:dyDescent="0.25">
      <c r="A221" s="21" t="s">
        <v>310</v>
      </c>
      <c r="C221" s="4">
        <v>200</v>
      </c>
      <c r="D221" s="4">
        <v>200</v>
      </c>
      <c r="E221" s="4">
        <v>200</v>
      </c>
    </row>
    <row r="222" spans="1:5" x14ac:dyDescent="0.25">
      <c r="A222" s="19" t="s">
        <v>311</v>
      </c>
      <c r="C222" s="6">
        <f t="shared" ref="C222:E222" si="19">SUM(C206:C221)</f>
        <v>97389</v>
      </c>
      <c r="D222" s="6">
        <f t="shared" si="19"/>
        <v>106918</v>
      </c>
      <c r="E222" s="6">
        <f t="shared" si="19"/>
        <v>102383</v>
      </c>
    </row>
    <row r="223" spans="1:5" x14ac:dyDescent="0.25">
      <c r="A223" s="19" t="s">
        <v>462</v>
      </c>
    </row>
    <row r="224" spans="1:5" x14ac:dyDescent="0.25">
      <c r="A224" s="21" t="s">
        <v>171</v>
      </c>
      <c r="C224" s="14">
        <v>69360</v>
      </c>
      <c r="D224" s="14">
        <v>70747</v>
      </c>
      <c r="E224" s="14">
        <v>72162</v>
      </c>
    </row>
    <row r="225" spans="1:5" x14ac:dyDescent="0.25">
      <c r="A225" s="21" t="s">
        <v>172</v>
      </c>
      <c r="C225" s="14">
        <v>0</v>
      </c>
      <c r="D225" s="14">
        <v>0</v>
      </c>
      <c r="E225" s="14">
        <v>0</v>
      </c>
    </row>
    <row r="226" spans="1:5" x14ac:dyDescent="0.25">
      <c r="A226" s="21" t="s">
        <v>312</v>
      </c>
      <c r="C226" s="14">
        <v>0</v>
      </c>
      <c r="D226" s="14">
        <v>0</v>
      </c>
      <c r="E226" s="14">
        <v>0</v>
      </c>
    </row>
    <row r="227" spans="1:5" x14ac:dyDescent="0.25">
      <c r="A227" s="21" t="s">
        <v>437</v>
      </c>
      <c r="C227" s="14">
        <v>2700</v>
      </c>
      <c r="D227" s="14">
        <v>2700</v>
      </c>
      <c r="E227" s="14">
        <v>2770</v>
      </c>
    </row>
    <row r="228" spans="1:5" x14ac:dyDescent="0.25">
      <c r="A228" s="21" t="s">
        <v>173</v>
      </c>
      <c r="C228" s="14">
        <v>8879</v>
      </c>
      <c r="D228" s="14">
        <v>10000</v>
      </c>
      <c r="E228" s="14">
        <v>11274</v>
      </c>
    </row>
    <row r="229" spans="1:5" x14ac:dyDescent="0.25">
      <c r="A229" s="21" t="s">
        <v>313</v>
      </c>
      <c r="C229" s="14">
        <v>0</v>
      </c>
      <c r="D229" s="14">
        <v>0</v>
      </c>
      <c r="E229" s="14">
        <v>0</v>
      </c>
    </row>
    <row r="230" spans="1:5" x14ac:dyDescent="0.25">
      <c r="A230" s="21" t="s">
        <v>174</v>
      </c>
      <c r="C230" s="14">
        <v>5902</v>
      </c>
      <c r="D230" s="14">
        <v>6008</v>
      </c>
      <c r="E230" s="14">
        <v>6117</v>
      </c>
    </row>
    <row r="231" spans="1:5" x14ac:dyDescent="0.25">
      <c r="A231" s="21" t="s">
        <v>175</v>
      </c>
      <c r="C231" s="14">
        <v>6944</v>
      </c>
      <c r="D231" s="14">
        <v>7069</v>
      </c>
      <c r="E231" s="14">
        <v>7197</v>
      </c>
    </row>
    <row r="232" spans="1:5" x14ac:dyDescent="0.25">
      <c r="A232" s="20" t="s">
        <v>176</v>
      </c>
      <c r="C232" s="5">
        <v>25000</v>
      </c>
      <c r="D232" s="5">
        <v>25000</v>
      </c>
      <c r="E232" s="14">
        <v>25000</v>
      </c>
    </row>
    <row r="233" spans="1:5" x14ac:dyDescent="0.25">
      <c r="A233" s="20" t="s">
        <v>370</v>
      </c>
      <c r="C233" s="64">
        <v>0</v>
      </c>
      <c r="D233" s="64">
        <v>0</v>
      </c>
      <c r="E233" s="14">
        <v>0</v>
      </c>
    </row>
    <row r="234" spans="1:5" x14ac:dyDescent="0.25">
      <c r="A234" s="20" t="s">
        <v>404</v>
      </c>
      <c r="C234" s="5">
        <v>2000</v>
      </c>
      <c r="D234" s="5">
        <v>2000</v>
      </c>
      <c r="E234" s="14">
        <v>4000</v>
      </c>
    </row>
    <row r="235" spans="1:5" x14ac:dyDescent="0.25">
      <c r="A235" s="20" t="s">
        <v>178</v>
      </c>
      <c r="C235" s="5">
        <v>12300</v>
      </c>
      <c r="D235" s="5">
        <v>12300</v>
      </c>
      <c r="E235" s="14">
        <v>12300</v>
      </c>
    </row>
    <row r="236" spans="1:5" x14ac:dyDescent="0.25">
      <c r="A236" s="20" t="s">
        <v>463</v>
      </c>
      <c r="C236" s="5">
        <v>7800</v>
      </c>
      <c r="D236" s="5">
        <v>7800</v>
      </c>
      <c r="E236" s="14">
        <v>7800</v>
      </c>
    </row>
    <row r="237" spans="1:5" x14ac:dyDescent="0.25">
      <c r="A237" s="20" t="s">
        <v>371</v>
      </c>
      <c r="C237" s="5">
        <v>2500</v>
      </c>
      <c r="D237" s="5">
        <v>2500</v>
      </c>
      <c r="E237" s="14">
        <v>2500</v>
      </c>
    </row>
    <row r="238" spans="1:5" x14ac:dyDescent="0.25">
      <c r="A238" s="20" t="s">
        <v>464</v>
      </c>
      <c r="C238" s="5">
        <v>15650</v>
      </c>
      <c r="D238" s="5">
        <v>15964</v>
      </c>
      <c r="E238" s="14">
        <v>16283</v>
      </c>
    </row>
    <row r="239" spans="1:5" x14ac:dyDescent="0.25">
      <c r="A239" s="20" t="s">
        <v>465</v>
      </c>
      <c r="C239" s="5">
        <v>-66668.7</v>
      </c>
      <c r="D239" s="5">
        <v>-71186.720000000001</v>
      </c>
      <c r="E239" s="5">
        <v>-78538.41</v>
      </c>
    </row>
    <row r="240" spans="1:5" x14ac:dyDescent="0.25">
      <c r="A240" s="19" t="s">
        <v>180</v>
      </c>
      <c r="C240" s="6">
        <f>SUM(C224:C239)</f>
        <v>92366.3</v>
      </c>
      <c r="D240" s="6">
        <f>SUM(D224:D239)</f>
        <v>90901.28</v>
      </c>
      <c r="E240" s="6">
        <f>SUM(E224:E239)</f>
        <v>88864.59</v>
      </c>
    </row>
    <row r="241" spans="1:5" ht="25.5" thickBot="1" x14ac:dyDescent="0.3">
      <c r="A241" s="92" t="s">
        <v>1</v>
      </c>
      <c r="B241" s="93"/>
      <c r="C241" s="79" t="s">
        <v>470</v>
      </c>
      <c r="D241" s="79" t="s">
        <v>471</v>
      </c>
      <c r="E241" s="79" t="s">
        <v>472</v>
      </c>
    </row>
    <row r="242" spans="1:5" ht="15.75" thickTop="1" x14ac:dyDescent="0.25">
      <c r="A242" s="19" t="s">
        <v>181</v>
      </c>
    </row>
    <row r="243" spans="1:5" x14ac:dyDescent="0.25">
      <c r="A243" s="20" t="s">
        <v>182</v>
      </c>
      <c r="C243" s="4">
        <v>116893</v>
      </c>
      <c r="D243" s="4">
        <v>119231</v>
      </c>
      <c r="E243" s="4">
        <v>121616</v>
      </c>
    </row>
    <row r="244" spans="1:5" x14ac:dyDescent="0.25">
      <c r="A244" s="20" t="s">
        <v>320</v>
      </c>
      <c r="C244" s="4">
        <v>0</v>
      </c>
      <c r="D244" s="4">
        <v>0</v>
      </c>
      <c r="E244" s="4">
        <v>0</v>
      </c>
    </row>
    <row r="245" spans="1:5" x14ac:dyDescent="0.25">
      <c r="A245" s="20" t="s">
        <v>183</v>
      </c>
      <c r="C245" s="4">
        <v>0</v>
      </c>
      <c r="D245" s="4">
        <v>0</v>
      </c>
      <c r="E245" s="4">
        <v>0</v>
      </c>
    </row>
    <row r="246" spans="1:5" x14ac:dyDescent="0.25">
      <c r="A246" s="20" t="s">
        <v>184</v>
      </c>
      <c r="C246" s="5">
        <v>11400</v>
      </c>
      <c r="D246" s="5">
        <v>12540</v>
      </c>
      <c r="E246" s="5">
        <v>13794</v>
      </c>
    </row>
    <row r="247" spans="1:5" x14ac:dyDescent="0.25">
      <c r="A247" s="20" t="s">
        <v>185</v>
      </c>
      <c r="C247" s="4">
        <v>35193</v>
      </c>
      <c r="D247" s="4">
        <v>38686</v>
      </c>
      <c r="E247" s="4">
        <v>42528</v>
      </c>
    </row>
    <row r="248" spans="1:5" x14ac:dyDescent="0.25">
      <c r="A248" s="20" t="s">
        <v>186</v>
      </c>
      <c r="C248" s="4">
        <v>0</v>
      </c>
      <c r="D248" s="4">
        <v>0</v>
      </c>
      <c r="E248" s="4">
        <v>0</v>
      </c>
    </row>
    <row r="249" spans="1:5" x14ac:dyDescent="0.25">
      <c r="A249" s="20" t="s">
        <v>187</v>
      </c>
      <c r="C249" s="4">
        <v>10520</v>
      </c>
      <c r="D249" s="4">
        <v>10731</v>
      </c>
      <c r="E249" s="4">
        <v>10946</v>
      </c>
    </row>
    <row r="250" spans="1:5" x14ac:dyDescent="0.25">
      <c r="A250" s="20" t="s">
        <v>188</v>
      </c>
      <c r="C250" s="4">
        <v>8435</v>
      </c>
      <c r="D250" s="4">
        <v>8603</v>
      </c>
      <c r="E250" s="4">
        <v>8776</v>
      </c>
    </row>
    <row r="251" spans="1:5" x14ac:dyDescent="0.25">
      <c r="A251" s="20" t="s">
        <v>189</v>
      </c>
      <c r="C251" s="5">
        <v>1200</v>
      </c>
      <c r="D251" s="5">
        <v>1200</v>
      </c>
      <c r="E251" s="5">
        <v>1200</v>
      </c>
    </row>
    <row r="252" spans="1:5" x14ac:dyDescent="0.25">
      <c r="A252" s="20" t="s">
        <v>190</v>
      </c>
      <c r="C252" s="4">
        <v>100</v>
      </c>
      <c r="D252" s="4">
        <v>100</v>
      </c>
      <c r="E252" s="4">
        <v>100</v>
      </c>
    </row>
    <row r="253" spans="1:5" x14ac:dyDescent="0.25">
      <c r="A253" s="20" t="s">
        <v>191</v>
      </c>
      <c r="C253" s="4">
        <v>2500</v>
      </c>
      <c r="D253" s="4">
        <v>2500</v>
      </c>
      <c r="E253" s="4">
        <v>2500</v>
      </c>
    </row>
    <row r="254" spans="1:5" x14ac:dyDescent="0.25">
      <c r="A254" s="20" t="s">
        <v>192</v>
      </c>
      <c r="C254" s="4">
        <v>1500</v>
      </c>
      <c r="D254" s="4">
        <v>1500</v>
      </c>
      <c r="E254" s="4">
        <v>1500</v>
      </c>
    </row>
    <row r="255" spans="1:5" x14ac:dyDescent="0.25">
      <c r="A255" s="20" t="s">
        <v>193</v>
      </c>
      <c r="C255" s="4">
        <v>1000</v>
      </c>
      <c r="D255" s="4">
        <v>1000</v>
      </c>
      <c r="E255" s="4">
        <v>1000</v>
      </c>
    </row>
    <row r="256" spans="1:5" x14ac:dyDescent="0.25">
      <c r="A256" s="20" t="s">
        <v>466</v>
      </c>
      <c r="C256" s="4">
        <v>-7200</v>
      </c>
      <c r="D256" s="4">
        <v>-7200</v>
      </c>
      <c r="E256" s="4">
        <v>-7200</v>
      </c>
    </row>
    <row r="257" spans="1:5" x14ac:dyDescent="0.25">
      <c r="A257" s="20" t="s">
        <v>194</v>
      </c>
      <c r="C257" s="4">
        <v>200</v>
      </c>
      <c r="D257" s="4">
        <v>200</v>
      </c>
      <c r="E257" s="4">
        <v>200</v>
      </c>
    </row>
    <row r="258" spans="1:5" x14ac:dyDescent="0.25">
      <c r="A258" s="19" t="s">
        <v>195</v>
      </c>
      <c r="C258" s="6">
        <f t="shared" ref="C258:E258" si="20">SUM(C243:C257)</f>
        <v>181741</v>
      </c>
      <c r="D258" s="6">
        <f t="shared" si="20"/>
        <v>189091</v>
      </c>
      <c r="E258" s="6">
        <f t="shared" si="20"/>
        <v>196960</v>
      </c>
    </row>
    <row r="259" spans="1:5" x14ac:dyDescent="0.25">
      <c r="A259" s="19" t="s">
        <v>196</v>
      </c>
    </row>
    <row r="260" spans="1:5" x14ac:dyDescent="0.25">
      <c r="A260" s="20" t="s">
        <v>197</v>
      </c>
      <c r="C260" s="5">
        <v>7500</v>
      </c>
      <c r="D260" s="5">
        <v>7500</v>
      </c>
      <c r="E260" s="5">
        <v>7500</v>
      </c>
    </row>
    <row r="261" spans="1:5" x14ac:dyDescent="0.25">
      <c r="A261" s="20" t="s">
        <v>198</v>
      </c>
      <c r="C261" s="4">
        <v>8000</v>
      </c>
      <c r="D261" s="4">
        <v>8000</v>
      </c>
      <c r="E261" s="4">
        <v>8000</v>
      </c>
    </row>
    <row r="262" spans="1:5" x14ac:dyDescent="0.25">
      <c r="A262" s="20" t="s">
        <v>200</v>
      </c>
      <c r="C262" s="4">
        <v>2009</v>
      </c>
      <c r="D262" s="4">
        <v>2030</v>
      </c>
      <c r="E262" s="4">
        <v>2053</v>
      </c>
    </row>
    <row r="263" spans="1:5" x14ac:dyDescent="0.25">
      <c r="A263" s="20" t="s">
        <v>201</v>
      </c>
      <c r="C263" s="5">
        <v>3900</v>
      </c>
      <c r="D263" s="5">
        <v>4000</v>
      </c>
      <c r="E263" s="5">
        <v>4000</v>
      </c>
    </row>
    <row r="264" spans="1:5" x14ac:dyDescent="0.25">
      <c r="A264" s="20" t="s">
        <v>202</v>
      </c>
      <c r="C264" s="5">
        <v>3500</v>
      </c>
      <c r="D264" s="5">
        <v>3500</v>
      </c>
      <c r="E264" s="5">
        <v>3500</v>
      </c>
    </row>
    <row r="265" spans="1:5" x14ac:dyDescent="0.25">
      <c r="A265" s="20" t="s">
        <v>203</v>
      </c>
      <c r="C265" s="4">
        <v>500</v>
      </c>
      <c r="D265" s="4">
        <v>500</v>
      </c>
      <c r="E265" s="4">
        <v>500</v>
      </c>
    </row>
    <row r="266" spans="1:5" x14ac:dyDescent="0.25">
      <c r="A266" s="19" t="s">
        <v>204</v>
      </c>
      <c r="C266" s="65">
        <f t="shared" ref="C266:E266" si="21">SUM(C260:C265)</f>
        <v>25409</v>
      </c>
      <c r="D266" s="65">
        <f t="shared" si="21"/>
        <v>25530</v>
      </c>
      <c r="E266" s="65">
        <f t="shared" si="21"/>
        <v>25553</v>
      </c>
    </row>
    <row r="267" spans="1:5" x14ac:dyDescent="0.25">
      <c r="A267" s="19" t="s">
        <v>205</v>
      </c>
    </row>
    <row r="268" spans="1:5" x14ac:dyDescent="0.25">
      <c r="A268" s="20" t="s">
        <v>206</v>
      </c>
      <c r="C268" s="4">
        <v>9500</v>
      </c>
      <c r="D268" s="4">
        <v>9500</v>
      </c>
      <c r="E268" s="4">
        <v>10000</v>
      </c>
    </row>
    <row r="269" spans="1:5" x14ac:dyDescent="0.25">
      <c r="A269" s="20" t="s">
        <v>321</v>
      </c>
      <c r="C269" s="5">
        <v>15000</v>
      </c>
      <c r="D269" s="5">
        <v>15000</v>
      </c>
      <c r="E269" s="5">
        <v>15000</v>
      </c>
    </row>
    <row r="270" spans="1:5" x14ac:dyDescent="0.25">
      <c r="A270" s="20" t="s">
        <v>208</v>
      </c>
      <c r="C270" s="4">
        <v>4000</v>
      </c>
      <c r="D270" s="4">
        <v>4000</v>
      </c>
      <c r="E270" s="4">
        <v>4000</v>
      </c>
    </row>
    <row r="271" spans="1:5" x14ac:dyDescent="0.25">
      <c r="A271" s="20" t="s">
        <v>209</v>
      </c>
      <c r="C271" s="4">
        <v>10000</v>
      </c>
      <c r="D271" s="4">
        <v>10000</v>
      </c>
      <c r="E271" s="4">
        <v>10000</v>
      </c>
    </row>
    <row r="272" spans="1:5" x14ac:dyDescent="0.25">
      <c r="A272" s="20" t="s">
        <v>467</v>
      </c>
      <c r="C272" s="5">
        <v>5000</v>
      </c>
      <c r="D272" s="5">
        <v>5000</v>
      </c>
      <c r="E272" s="5">
        <v>5000</v>
      </c>
    </row>
    <row r="273" spans="1:5" x14ac:dyDescent="0.25">
      <c r="A273" s="20" t="s">
        <v>211</v>
      </c>
      <c r="C273" s="4">
        <v>3000</v>
      </c>
      <c r="D273" s="4">
        <v>3000</v>
      </c>
      <c r="E273" s="4">
        <v>0</v>
      </c>
    </row>
    <row r="274" spans="1:5" x14ac:dyDescent="0.25">
      <c r="A274" s="20" t="s">
        <v>322</v>
      </c>
      <c r="C274" s="4">
        <v>0</v>
      </c>
      <c r="D274" s="4">
        <v>0</v>
      </c>
      <c r="E274" s="4">
        <v>10000</v>
      </c>
    </row>
    <row r="275" spans="1:5" x14ac:dyDescent="0.25">
      <c r="A275" s="20" t="s">
        <v>212</v>
      </c>
      <c r="C275" s="4">
        <v>2500</v>
      </c>
      <c r="D275" s="4">
        <v>2500</v>
      </c>
      <c r="E275" s="4">
        <v>2500</v>
      </c>
    </row>
    <row r="276" spans="1:5" x14ac:dyDescent="0.25">
      <c r="A276" s="20" t="s">
        <v>213</v>
      </c>
      <c r="C276" s="4">
        <v>4200</v>
      </c>
      <c r="D276" s="4">
        <v>4200</v>
      </c>
      <c r="E276" s="4">
        <v>4300</v>
      </c>
    </row>
    <row r="277" spans="1:5" x14ac:dyDescent="0.25">
      <c r="A277" s="20" t="s">
        <v>214</v>
      </c>
      <c r="C277" s="4">
        <v>4000</v>
      </c>
      <c r="D277" s="4">
        <v>4000</v>
      </c>
      <c r="E277" s="4">
        <v>4000</v>
      </c>
    </row>
    <row r="278" spans="1:5" x14ac:dyDescent="0.25">
      <c r="A278" s="20" t="s">
        <v>215</v>
      </c>
      <c r="C278" s="4">
        <v>1000</v>
      </c>
      <c r="D278" s="4">
        <v>1000</v>
      </c>
      <c r="E278" s="4">
        <v>1000</v>
      </c>
    </row>
    <row r="279" spans="1:5" x14ac:dyDescent="0.25">
      <c r="A279" s="20" t="s">
        <v>438</v>
      </c>
      <c r="C279" s="4">
        <v>2000</v>
      </c>
      <c r="D279" s="4">
        <v>2000</v>
      </c>
      <c r="E279" s="4">
        <v>2000</v>
      </c>
    </row>
    <row r="280" spans="1:5" x14ac:dyDescent="0.25">
      <c r="A280" s="20" t="s">
        <v>439</v>
      </c>
      <c r="C280" s="4">
        <v>500</v>
      </c>
      <c r="D280" s="4">
        <v>500</v>
      </c>
      <c r="E280" s="4">
        <v>500</v>
      </c>
    </row>
    <row r="281" spans="1:5" x14ac:dyDescent="0.25">
      <c r="A281" s="20" t="s">
        <v>216</v>
      </c>
      <c r="C281" s="4">
        <v>200</v>
      </c>
      <c r="D281" s="4">
        <v>200</v>
      </c>
      <c r="E281" s="4">
        <v>200</v>
      </c>
    </row>
    <row r="282" spans="1:5" x14ac:dyDescent="0.25">
      <c r="A282" s="19" t="s">
        <v>217</v>
      </c>
      <c r="C282" s="6">
        <f t="shared" ref="C282:E282" si="22">SUM(C268:C281)</f>
        <v>60900</v>
      </c>
      <c r="D282" s="6">
        <f t="shared" si="22"/>
        <v>60900</v>
      </c>
      <c r="E282" s="6">
        <f t="shared" si="22"/>
        <v>68500</v>
      </c>
    </row>
    <row r="283" spans="1:5" ht="25.5" thickBot="1" x14ac:dyDescent="0.3">
      <c r="A283" s="92" t="s">
        <v>1</v>
      </c>
      <c r="B283" s="93"/>
      <c r="C283" s="79" t="s">
        <v>470</v>
      </c>
      <c r="D283" s="79" t="s">
        <v>471</v>
      </c>
      <c r="E283" s="79" t="s">
        <v>472</v>
      </c>
    </row>
    <row r="284" spans="1:5" ht="15.75" thickTop="1" x14ac:dyDescent="0.25">
      <c r="A284" s="19" t="s">
        <v>218</v>
      </c>
    </row>
    <row r="285" spans="1:5" x14ac:dyDescent="0.25">
      <c r="A285" s="20" t="s">
        <v>219</v>
      </c>
      <c r="C285" s="4">
        <v>0</v>
      </c>
      <c r="D285" s="4">
        <v>0</v>
      </c>
      <c r="E285" s="4">
        <v>0</v>
      </c>
    </row>
    <row r="286" spans="1:5" x14ac:dyDescent="0.25">
      <c r="A286" s="20" t="s">
        <v>220</v>
      </c>
      <c r="C286" s="4">
        <v>0</v>
      </c>
      <c r="D286" s="4">
        <v>0</v>
      </c>
      <c r="E286" s="4">
        <v>0</v>
      </c>
    </row>
    <row r="287" spans="1:5" x14ac:dyDescent="0.25">
      <c r="A287" s="20" t="s">
        <v>221</v>
      </c>
      <c r="C287" s="4">
        <v>8000</v>
      </c>
      <c r="D287" s="4">
        <v>8000</v>
      </c>
      <c r="E287" s="4">
        <v>8000</v>
      </c>
    </row>
    <row r="288" spans="1:5" x14ac:dyDescent="0.25">
      <c r="A288" s="20" t="s">
        <v>440</v>
      </c>
      <c r="C288" s="4">
        <v>7000</v>
      </c>
      <c r="D288" s="4">
        <v>7000</v>
      </c>
      <c r="E288" s="4">
        <v>7000</v>
      </c>
    </row>
    <row r="289" spans="1:5" x14ac:dyDescent="0.25">
      <c r="A289" s="20" t="s">
        <v>222</v>
      </c>
      <c r="C289" s="4">
        <v>4148</v>
      </c>
      <c r="D289" s="4">
        <v>4148</v>
      </c>
      <c r="E289" s="4">
        <v>4148</v>
      </c>
    </row>
    <row r="290" spans="1:5" x14ac:dyDescent="0.25">
      <c r="A290" s="20" t="s">
        <v>223</v>
      </c>
      <c r="C290" s="4">
        <v>1000</v>
      </c>
      <c r="D290" s="4">
        <v>1000</v>
      </c>
      <c r="E290" s="4">
        <v>1000</v>
      </c>
    </row>
    <row r="291" spans="1:5" x14ac:dyDescent="0.25">
      <c r="A291" s="20" t="s">
        <v>224</v>
      </c>
      <c r="C291" s="4">
        <v>0</v>
      </c>
      <c r="D291" s="4">
        <v>0</v>
      </c>
      <c r="E291" s="4">
        <v>0</v>
      </c>
    </row>
    <row r="292" spans="1:5" x14ac:dyDescent="0.25">
      <c r="A292" s="19" t="s">
        <v>225</v>
      </c>
      <c r="C292" s="6">
        <f t="shared" ref="C292:E292" si="23">SUM(C285:C291)</f>
        <v>20148</v>
      </c>
      <c r="D292" s="6">
        <f t="shared" si="23"/>
        <v>20148</v>
      </c>
      <c r="E292" s="6">
        <f t="shared" si="23"/>
        <v>20148</v>
      </c>
    </row>
    <row r="293" spans="1:5" x14ac:dyDescent="0.25">
      <c r="A293" s="19" t="s">
        <v>226</v>
      </c>
    </row>
    <row r="294" spans="1:5" x14ac:dyDescent="0.25">
      <c r="A294" s="20" t="s">
        <v>227</v>
      </c>
      <c r="C294" s="4">
        <v>1100</v>
      </c>
      <c r="D294" s="4">
        <v>1100</v>
      </c>
      <c r="E294" s="4">
        <v>1100</v>
      </c>
    </row>
    <row r="295" spans="1:5" x14ac:dyDescent="0.25">
      <c r="A295" s="20" t="s">
        <v>228</v>
      </c>
      <c r="C295" s="4">
        <v>10224</v>
      </c>
      <c r="D295" s="4">
        <v>10224</v>
      </c>
      <c r="E295" s="4">
        <v>10224</v>
      </c>
    </row>
    <row r="296" spans="1:5" x14ac:dyDescent="0.25">
      <c r="A296" s="20" t="s">
        <v>229</v>
      </c>
      <c r="C296" s="4">
        <v>2384</v>
      </c>
      <c r="D296" s="4">
        <v>2384</v>
      </c>
      <c r="E296" s="4">
        <v>2384</v>
      </c>
    </row>
    <row r="297" spans="1:5" x14ac:dyDescent="0.25">
      <c r="A297" s="20" t="s">
        <v>230</v>
      </c>
      <c r="C297" s="4">
        <v>716</v>
      </c>
      <c r="D297" s="4">
        <v>716</v>
      </c>
      <c r="E297" s="4">
        <v>716</v>
      </c>
    </row>
    <row r="298" spans="1:5" x14ac:dyDescent="0.25">
      <c r="A298" s="20" t="s">
        <v>231</v>
      </c>
      <c r="C298" s="4">
        <v>2584</v>
      </c>
      <c r="D298" s="4">
        <v>2584</v>
      </c>
      <c r="E298" s="4">
        <v>2584</v>
      </c>
    </row>
    <row r="299" spans="1:5" x14ac:dyDescent="0.25">
      <c r="A299" s="19" t="s">
        <v>232</v>
      </c>
      <c r="C299" s="6">
        <f t="shared" ref="C299:E299" si="24">SUM(C294:C298)</f>
        <v>17008</v>
      </c>
      <c r="D299" s="6">
        <f t="shared" si="24"/>
        <v>17008</v>
      </c>
      <c r="E299" s="6">
        <f t="shared" si="24"/>
        <v>17008</v>
      </c>
    </row>
    <row r="300" spans="1:5" x14ac:dyDescent="0.25">
      <c r="A300" s="19" t="s">
        <v>236</v>
      </c>
      <c r="C300" s="6"/>
      <c r="D300" s="6"/>
      <c r="E300" s="6"/>
    </row>
    <row r="301" spans="1:5" x14ac:dyDescent="0.25">
      <c r="A301" s="20" t="s">
        <v>237</v>
      </c>
      <c r="C301" s="4">
        <v>5000</v>
      </c>
      <c r="D301" s="4">
        <v>5000</v>
      </c>
      <c r="E301" s="4">
        <v>5000</v>
      </c>
    </row>
    <row r="302" spans="1:5" x14ac:dyDescent="0.25">
      <c r="A302" s="20" t="s">
        <v>323</v>
      </c>
      <c r="C302" s="5">
        <v>2500</v>
      </c>
      <c r="D302" s="5">
        <v>0</v>
      </c>
      <c r="E302" s="5">
        <v>0</v>
      </c>
    </row>
    <row r="303" spans="1:5" x14ac:dyDescent="0.25">
      <c r="A303" s="20" t="s">
        <v>238</v>
      </c>
      <c r="C303" s="4">
        <v>300</v>
      </c>
      <c r="D303" s="4">
        <v>300</v>
      </c>
      <c r="E303" s="4">
        <v>300</v>
      </c>
    </row>
    <row r="304" spans="1:5" x14ac:dyDescent="0.25">
      <c r="A304" s="20" t="s">
        <v>239</v>
      </c>
      <c r="C304" s="4">
        <v>25000</v>
      </c>
      <c r="D304" s="4">
        <v>25000</v>
      </c>
      <c r="E304" s="4">
        <v>25000</v>
      </c>
    </row>
    <row r="305" spans="1:5" x14ac:dyDescent="0.25">
      <c r="A305" s="20" t="s">
        <v>407</v>
      </c>
      <c r="C305" s="4">
        <v>1500</v>
      </c>
      <c r="D305" s="4">
        <v>1500</v>
      </c>
      <c r="E305" s="4">
        <v>1500</v>
      </c>
    </row>
    <row r="306" spans="1:5" x14ac:dyDescent="0.25">
      <c r="A306" s="20" t="s">
        <v>409</v>
      </c>
      <c r="C306" s="4">
        <v>500</v>
      </c>
      <c r="D306" s="4">
        <v>500</v>
      </c>
      <c r="E306" s="4">
        <v>500</v>
      </c>
    </row>
    <row r="307" spans="1:5" x14ac:dyDescent="0.25">
      <c r="A307" s="20" t="s">
        <v>251</v>
      </c>
      <c r="C307" s="4">
        <v>9000</v>
      </c>
      <c r="D307" s="4">
        <v>9000</v>
      </c>
      <c r="E307" s="4">
        <v>9000</v>
      </c>
    </row>
    <row r="308" spans="1:5" x14ac:dyDescent="0.25">
      <c r="A308" s="19" t="s">
        <v>324</v>
      </c>
      <c r="C308" s="6">
        <f t="shared" ref="C308:E308" si="25">SUM(C301:C307)</f>
        <v>43800</v>
      </c>
      <c r="D308" s="6">
        <f t="shared" si="25"/>
        <v>41300</v>
      </c>
      <c r="E308" s="6">
        <f t="shared" si="25"/>
        <v>41300</v>
      </c>
    </row>
    <row r="309" spans="1:5" x14ac:dyDescent="0.25">
      <c r="A309" s="19" t="s">
        <v>325</v>
      </c>
      <c r="C309" s="6"/>
      <c r="D309" s="6"/>
      <c r="E309" s="6"/>
    </row>
    <row r="310" spans="1:5" x14ac:dyDescent="0.25">
      <c r="A310" s="20" t="s">
        <v>326</v>
      </c>
      <c r="C310" s="4">
        <v>39840</v>
      </c>
      <c r="D310" s="4">
        <v>40637</v>
      </c>
      <c r="E310" s="4">
        <v>41450</v>
      </c>
    </row>
    <row r="311" spans="1:5" x14ac:dyDescent="0.25">
      <c r="A311" s="20" t="s">
        <v>327</v>
      </c>
      <c r="C311" s="5">
        <v>5900</v>
      </c>
      <c r="D311" s="5">
        <v>5900</v>
      </c>
      <c r="E311" s="5">
        <v>5900</v>
      </c>
    </row>
    <row r="312" spans="1:5" x14ac:dyDescent="0.25">
      <c r="A312" s="20" t="s">
        <v>410</v>
      </c>
      <c r="C312" s="4">
        <v>5930</v>
      </c>
      <c r="D312" s="4">
        <v>6523</v>
      </c>
      <c r="E312" s="4">
        <v>7175</v>
      </c>
    </row>
    <row r="313" spans="1:5" x14ac:dyDescent="0.25">
      <c r="A313" s="20" t="s">
        <v>328</v>
      </c>
      <c r="C313" s="4">
        <v>310</v>
      </c>
      <c r="D313" s="4">
        <v>310</v>
      </c>
      <c r="E313" s="4">
        <v>310</v>
      </c>
    </row>
    <row r="314" spans="1:5" x14ac:dyDescent="0.25">
      <c r="A314" s="20" t="s">
        <v>240</v>
      </c>
      <c r="C314" s="4">
        <v>0</v>
      </c>
      <c r="D314" s="4">
        <v>0</v>
      </c>
      <c r="E314" s="4">
        <v>0</v>
      </c>
    </row>
    <row r="315" spans="1:5" x14ac:dyDescent="0.25">
      <c r="A315" s="20" t="s">
        <v>329</v>
      </c>
      <c r="C315" s="5">
        <v>2000</v>
      </c>
      <c r="D315" s="5">
        <v>2000</v>
      </c>
      <c r="E315" s="5">
        <v>2000</v>
      </c>
    </row>
    <row r="316" spans="1:5" x14ac:dyDescent="0.25">
      <c r="A316" s="20" t="s">
        <v>241</v>
      </c>
      <c r="C316" s="4">
        <v>41500</v>
      </c>
      <c r="D316" s="4">
        <v>42500</v>
      </c>
      <c r="E316" s="4">
        <v>44500</v>
      </c>
    </row>
    <row r="317" spans="1:5" x14ac:dyDescent="0.25">
      <c r="A317" s="20" t="s">
        <v>242</v>
      </c>
      <c r="C317" s="4">
        <v>16500</v>
      </c>
      <c r="D317" s="4">
        <v>16500</v>
      </c>
      <c r="E317" s="4">
        <v>16500</v>
      </c>
    </row>
    <row r="318" spans="1:5" x14ac:dyDescent="0.25">
      <c r="A318" s="20" t="s">
        <v>377</v>
      </c>
      <c r="C318" s="4">
        <v>7171</v>
      </c>
      <c r="D318" s="4">
        <v>7315</v>
      </c>
      <c r="E318" s="4">
        <v>7461</v>
      </c>
    </row>
    <row r="319" spans="1:5" x14ac:dyDescent="0.25">
      <c r="A319" s="20" t="s">
        <v>244</v>
      </c>
      <c r="C319" s="4">
        <v>2500</v>
      </c>
      <c r="D319" s="4">
        <v>2500</v>
      </c>
      <c r="E319" s="4">
        <v>2500</v>
      </c>
    </row>
    <row r="320" spans="1:5" x14ac:dyDescent="0.25">
      <c r="A320" s="75" t="s">
        <v>245</v>
      </c>
      <c r="C320" s="67"/>
      <c r="D320" s="67"/>
      <c r="E320" s="67"/>
    </row>
    <row r="321" spans="1:5" x14ac:dyDescent="0.25">
      <c r="A321" s="20" t="s">
        <v>411</v>
      </c>
      <c r="C321" s="4">
        <v>20000</v>
      </c>
      <c r="D321" s="4">
        <v>20000</v>
      </c>
      <c r="E321" s="4">
        <v>20000</v>
      </c>
    </row>
    <row r="322" spans="1:5" x14ac:dyDescent="0.25">
      <c r="A322" s="20" t="s">
        <v>412</v>
      </c>
      <c r="C322" s="41">
        <v>2000</v>
      </c>
      <c r="D322" s="41">
        <v>2000</v>
      </c>
      <c r="E322" s="41">
        <v>2000</v>
      </c>
    </row>
    <row r="323" spans="1:5" x14ac:dyDescent="0.25">
      <c r="A323" s="19" t="s">
        <v>331</v>
      </c>
      <c r="C323" s="6">
        <f t="shared" ref="C323:E323" si="26">SUM(C310:C322)</f>
        <v>143651</v>
      </c>
      <c r="D323" s="6">
        <f t="shared" si="26"/>
        <v>146185</v>
      </c>
      <c r="E323" s="6">
        <f t="shared" si="26"/>
        <v>149796</v>
      </c>
    </row>
    <row r="324" spans="1:5" ht="25.5" thickBot="1" x14ac:dyDescent="0.3">
      <c r="A324" s="92" t="s">
        <v>1</v>
      </c>
      <c r="B324" s="93"/>
      <c r="C324" s="79" t="s">
        <v>470</v>
      </c>
      <c r="D324" s="79" t="s">
        <v>471</v>
      </c>
      <c r="E324" s="79" t="s">
        <v>472</v>
      </c>
    </row>
    <row r="325" spans="1:5" ht="15.75" thickTop="1" x14ac:dyDescent="0.25">
      <c r="A325" s="19" t="s">
        <v>253</v>
      </c>
    </row>
    <row r="326" spans="1:5" x14ac:dyDescent="0.25">
      <c r="A326" s="20" t="s">
        <v>254</v>
      </c>
      <c r="C326" s="4">
        <v>0</v>
      </c>
      <c r="D326" s="4">
        <v>0</v>
      </c>
      <c r="E326" s="4">
        <v>0</v>
      </c>
    </row>
    <row r="327" spans="1:5" x14ac:dyDescent="0.25">
      <c r="A327" s="20" t="s">
        <v>378</v>
      </c>
      <c r="C327" s="4">
        <v>15000</v>
      </c>
      <c r="D327" s="4">
        <v>15000</v>
      </c>
      <c r="E327" s="4">
        <v>15000</v>
      </c>
    </row>
    <row r="328" spans="1:5" x14ac:dyDescent="0.25">
      <c r="A328" s="20" t="s">
        <v>379</v>
      </c>
      <c r="C328" s="4">
        <v>6000</v>
      </c>
      <c r="D328" s="4">
        <v>6000</v>
      </c>
      <c r="E328" s="4">
        <v>6000</v>
      </c>
    </row>
    <row r="329" spans="1:5" x14ac:dyDescent="0.25">
      <c r="A329" s="20" t="s">
        <v>332</v>
      </c>
      <c r="C329" s="4">
        <v>2500</v>
      </c>
      <c r="D329" s="4">
        <v>2500</v>
      </c>
      <c r="E329" s="4">
        <v>2500</v>
      </c>
    </row>
    <row r="330" spans="1:5" x14ac:dyDescent="0.25">
      <c r="A330" s="20" t="s">
        <v>413</v>
      </c>
      <c r="C330" s="4">
        <v>0</v>
      </c>
      <c r="D330" s="4">
        <v>7000</v>
      </c>
      <c r="E330" s="4">
        <v>0</v>
      </c>
    </row>
    <row r="331" spans="1:5" x14ac:dyDescent="0.25">
      <c r="A331" s="20" t="s">
        <v>334</v>
      </c>
      <c r="C331" s="4">
        <v>1000</v>
      </c>
      <c r="D331" s="4">
        <v>1000</v>
      </c>
      <c r="E331" s="4">
        <v>1000</v>
      </c>
    </row>
    <row r="332" spans="1:5" x14ac:dyDescent="0.25">
      <c r="A332" s="20" t="s">
        <v>335</v>
      </c>
      <c r="C332" s="4">
        <v>1000</v>
      </c>
      <c r="D332" s="4">
        <v>1000</v>
      </c>
      <c r="E332" s="4">
        <v>1000</v>
      </c>
    </row>
    <row r="333" spans="1:5" x14ac:dyDescent="0.25">
      <c r="A333" s="20" t="s">
        <v>414</v>
      </c>
      <c r="C333" s="4">
        <v>3000</v>
      </c>
      <c r="D333" s="4">
        <v>3000</v>
      </c>
      <c r="E333" s="4">
        <v>3000</v>
      </c>
    </row>
    <row r="334" spans="1:5" x14ac:dyDescent="0.25">
      <c r="A334" s="20" t="s">
        <v>417</v>
      </c>
      <c r="C334" s="63">
        <v>2000</v>
      </c>
      <c r="D334" s="63">
        <v>2000</v>
      </c>
      <c r="E334" s="63">
        <v>2000</v>
      </c>
    </row>
    <row r="335" spans="1:5" x14ac:dyDescent="0.25">
      <c r="A335" s="20" t="s">
        <v>337</v>
      </c>
      <c r="C335" s="4">
        <v>0</v>
      </c>
      <c r="D335" s="4">
        <v>0</v>
      </c>
      <c r="E335" s="4">
        <v>0</v>
      </c>
    </row>
    <row r="336" spans="1:5" ht="15.75" thickBot="1" x14ac:dyDescent="0.3">
      <c r="A336" s="19" t="s">
        <v>255</v>
      </c>
      <c r="C336" s="6">
        <f t="shared" ref="C336:E336" si="27">SUM(C326:C335)</f>
        <v>30500</v>
      </c>
      <c r="D336" s="6">
        <f t="shared" si="27"/>
        <v>37500</v>
      </c>
      <c r="E336" s="6">
        <f t="shared" si="27"/>
        <v>30500</v>
      </c>
    </row>
    <row r="337" spans="1:5" ht="15.75" thickBot="1" x14ac:dyDescent="0.3">
      <c r="A337" s="19" t="s">
        <v>61</v>
      </c>
      <c r="C337" s="87">
        <f>C127+C136+C159+C166++C171+C188+C222+C240+C258+C266+C282+C292+C299+C308+C323+C336</f>
        <v>1398206.3</v>
      </c>
      <c r="D337" s="87">
        <f>D127+D136+D159+D166++D171+D188+D222+D240+D258+D266+D282+D292+D299+D308+D323+D336</f>
        <v>1438680.28</v>
      </c>
      <c r="E337" s="87">
        <f>E127+E136+E159+E166++E171+E188+E222+E240+E258+E266+E282+E292+E299+E308+E323+E336</f>
        <v>1483200.5899999999</v>
      </c>
    </row>
    <row r="338" spans="1:5" x14ac:dyDescent="0.25">
      <c r="A338" s="19" t="s">
        <v>256</v>
      </c>
    </row>
    <row r="339" spans="1:5" x14ac:dyDescent="0.25">
      <c r="A339" s="19" t="s">
        <v>257</v>
      </c>
    </row>
    <row r="340" spans="1:5" x14ac:dyDescent="0.25">
      <c r="A340" s="20" t="s">
        <v>258</v>
      </c>
      <c r="C340" s="4">
        <v>40000</v>
      </c>
      <c r="D340" s="4">
        <v>40000</v>
      </c>
      <c r="E340" s="4">
        <v>40000</v>
      </c>
    </row>
    <row r="341" spans="1:5" x14ac:dyDescent="0.25">
      <c r="A341" s="20" t="s">
        <v>259</v>
      </c>
      <c r="C341" s="4">
        <v>0</v>
      </c>
      <c r="D341" s="4">
        <v>0</v>
      </c>
      <c r="E341" s="4">
        <v>0</v>
      </c>
    </row>
    <row r="342" spans="1:5" x14ac:dyDescent="0.25">
      <c r="A342" s="20" t="s">
        <v>418</v>
      </c>
      <c r="C342" s="4">
        <v>150</v>
      </c>
      <c r="D342" s="4">
        <v>150</v>
      </c>
      <c r="E342" s="4">
        <v>150</v>
      </c>
    </row>
    <row r="343" spans="1:5" x14ac:dyDescent="0.25">
      <c r="A343" s="20" t="s">
        <v>419</v>
      </c>
      <c r="C343" s="88">
        <v>0</v>
      </c>
      <c r="D343" s="88">
        <v>0</v>
      </c>
      <c r="E343" s="88">
        <v>0</v>
      </c>
    </row>
    <row r="344" spans="1:5" x14ac:dyDescent="0.25">
      <c r="A344" s="20" t="s">
        <v>468</v>
      </c>
      <c r="C344" s="88">
        <v>0</v>
      </c>
      <c r="D344" s="88">
        <v>0</v>
      </c>
      <c r="E344" s="88">
        <v>0</v>
      </c>
    </row>
    <row r="345" spans="1:5" x14ac:dyDescent="0.25">
      <c r="A345" s="19" t="s">
        <v>261</v>
      </c>
      <c r="C345" s="3">
        <f>SUM(C340:C344)</f>
        <v>40150</v>
      </c>
      <c r="D345" s="3">
        <f t="shared" ref="D345:E345" si="28">SUM(D340:D343)</f>
        <v>40150</v>
      </c>
      <c r="E345" s="3">
        <f>SUM(E340:E344)</f>
        <v>40150</v>
      </c>
    </row>
    <row r="346" spans="1:5" x14ac:dyDescent="0.25">
      <c r="A346" s="19" t="s">
        <v>262</v>
      </c>
    </row>
    <row r="347" spans="1:5" x14ac:dyDescent="0.25">
      <c r="A347" s="20" t="s">
        <v>263</v>
      </c>
      <c r="C347" s="4">
        <v>15000</v>
      </c>
      <c r="D347" s="4">
        <v>15000</v>
      </c>
      <c r="E347" s="4">
        <v>15000</v>
      </c>
    </row>
    <row r="348" spans="1:5" x14ac:dyDescent="0.25">
      <c r="A348" s="19" t="s">
        <v>264</v>
      </c>
      <c r="C348" s="6">
        <f t="shared" ref="C348:E348" si="29">SUM(C347)</f>
        <v>15000</v>
      </c>
      <c r="D348" s="6">
        <f t="shared" si="29"/>
        <v>15000</v>
      </c>
      <c r="E348" s="6">
        <f t="shared" si="29"/>
        <v>15000</v>
      </c>
    </row>
    <row r="349" spans="1:5" x14ac:dyDescent="0.25">
      <c r="A349" s="19" t="s">
        <v>236</v>
      </c>
    </row>
    <row r="350" spans="1:5" x14ac:dyDescent="0.25">
      <c r="A350" s="20" t="s">
        <v>420</v>
      </c>
      <c r="C350" s="88">
        <v>35002</v>
      </c>
      <c r="D350" s="88">
        <v>30611</v>
      </c>
      <c r="E350" s="88">
        <v>38647</v>
      </c>
    </row>
    <row r="351" spans="1:5" x14ac:dyDescent="0.25">
      <c r="A351" s="19" t="s">
        <v>252</v>
      </c>
      <c r="C351" s="89">
        <f t="shared" ref="C351:E351" si="30">C350</f>
        <v>35002</v>
      </c>
      <c r="D351" s="89">
        <f t="shared" si="30"/>
        <v>30611</v>
      </c>
      <c r="E351" s="89">
        <f t="shared" si="30"/>
        <v>38647</v>
      </c>
    </row>
    <row r="352" spans="1:5" x14ac:dyDescent="0.25">
      <c r="A352" s="19" t="s">
        <v>253</v>
      </c>
    </row>
    <row r="353" spans="1:5" x14ac:dyDescent="0.25">
      <c r="A353" s="20" t="s">
        <v>441</v>
      </c>
      <c r="C353" s="88">
        <f>C336</f>
        <v>30500</v>
      </c>
      <c r="D353" s="88">
        <f>D336</f>
        <v>37500</v>
      </c>
      <c r="E353" s="88">
        <v>30500</v>
      </c>
    </row>
    <row r="354" spans="1:5" x14ac:dyDescent="0.25">
      <c r="A354" s="20" t="s">
        <v>442</v>
      </c>
      <c r="C354" s="88">
        <v>0</v>
      </c>
      <c r="D354" s="88">
        <v>0</v>
      </c>
      <c r="E354" s="88"/>
    </row>
    <row r="355" spans="1:5" x14ac:dyDescent="0.25">
      <c r="A355" s="20" t="s">
        <v>469</v>
      </c>
      <c r="C355" s="88">
        <v>0</v>
      </c>
      <c r="D355" s="88">
        <v>0</v>
      </c>
      <c r="E355" s="88">
        <v>0</v>
      </c>
    </row>
    <row r="356" spans="1:5" ht="15.75" thickBot="1" x14ac:dyDescent="0.3">
      <c r="A356" s="19" t="s">
        <v>255</v>
      </c>
      <c r="C356" s="89">
        <f t="shared" ref="C356:E356" si="31">C353</f>
        <v>30500</v>
      </c>
      <c r="D356" s="89">
        <f t="shared" si="31"/>
        <v>37500</v>
      </c>
      <c r="E356" s="89">
        <f t="shared" si="31"/>
        <v>30500</v>
      </c>
    </row>
    <row r="357" spans="1:5" ht="15.75" thickBot="1" x14ac:dyDescent="0.3">
      <c r="A357" s="19" t="s">
        <v>265</v>
      </c>
      <c r="C357" s="83">
        <f t="shared" ref="C357:E357" si="32">C345+C348+C351+C356</f>
        <v>120652</v>
      </c>
      <c r="D357" s="83">
        <f t="shared" si="32"/>
        <v>123261</v>
      </c>
      <c r="E357" s="83">
        <f t="shared" si="32"/>
        <v>124297</v>
      </c>
    </row>
    <row r="358" spans="1:5" ht="25.5" thickBot="1" x14ac:dyDescent="0.3">
      <c r="A358" s="92" t="s">
        <v>1</v>
      </c>
      <c r="B358" s="93"/>
      <c r="C358" s="79" t="s">
        <v>470</v>
      </c>
      <c r="D358" s="79" t="s">
        <v>471</v>
      </c>
      <c r="E358" s="79" t="s">
        <v>472</v>
      </c>
    </row>
    <row r="359" spans="1:5" ht="15.75" thickTop="1" x14ac:dyDescent="0.25">
      <c r="A359" s="19" t="s">
        <v>443</v>
      </c>
      <c r="C359" s="6"/>
      <c r="D359" s="6"/>
      <c r="E359" s="6"/>
    </row>
    <row r="360" spans="1:5" x14ac:dyDescent="0.25">
      <c r="A360" s="19" t="s">
        <v>444</v>
      </c>
      <c r="C360" s="6"/>
      <c r="D360" s="6"/>
      <c r="E360" s="6"/>
    </row>
    <row r="361" spans="1:5" x14ac:dyDescent="0.25">
      <c r="A361" s="20" t="s">
        <v>445</v>
      </c>
      <c r="C361" s="4">
        <v>243949</v>
      </c>
      <c r="D361" s="4">
        <v>243949</v>
      </c>
      <c r="E361" s="4">
        <v>243949</v>
      </c>
    </row>
    <row r="362" spans="1:5" x14ac:dyDescent="0.25">
      <c r="A362" s="19" t="s">
        <v>446</v>
      </c>
      <c r="C362" s="6"/>
      <c r="D362" s="6"/>
      <c r="E362" s="6"/>
    </row>
    <row r="363" spans="1:5" x14ac:dyDescent="0.25">
      <c r="A363" s="20" t="s">
        <v>447</v>
      </c>
      <c r="C363" s="4">
        <v>58495</v>
      </c>
      <c r="D363" s="4">
        <v>58495</v>
      </c>
      <c r="E363" s="4">
        <v>58495</v>
      </c>
    </row>
    <row r="364" spans="1:5" x14ac:dyDescent="0.25">
      <c r="A364" s="19" t="s">
        <v>444</v>
      </c>
      <c r="C364" s="6"/>
      <c r="D364" s="6"/>
      <c r="E364" s="6"/>
    </row>
    <row r="365" spans="1:5" x14ac:dyDescent="0.25">
      <c r="A365" s="20" t="s">
        <v>448</v>
      </c>
      <c r="C365" s="4">
        <v>181123</v>
      </c>
      <c r="D365" s="4">
        <v>81123</v>
      </c>
      <c r="E365" s="4">
        <v>81123</v>
      </c>
    </row>
    <row r="366" spans="1:5" x14ac:dyDescent="0.25">
      <c r="A366" s="19" t="s">
        <v>444</v>
      </c>
      <c r="C366" s="6"/>
      <c r="D366" s="6"/>
      <c r="E366" s="6"/>
    </row>
    <row r="367" spans="1:5" ht="15.75" thickBot="1" x14ac:dyDescent="0.3">
      <c r="A367" s="20" t="s">
        <v>449</v>
      </c>
      <c r="C367" s="4">
        <v>0</v>
      </c>
      <c r="D367" s="4">
        <v>0</v>
      </c>
      <c r="E367" s="4">
        <v>0</v>
      </c>
    </row>
    <row r="368" spans="1:5" ht="15.75" thickBot="1" x14ac:dyDescent="0.3">
      <c r="A368" s="19" t="s">
        <v>450</v>
      </c>
      <c r="C368" s="90">
        <f t="shared" ref="C368:E368" si="33">SUM(C361:C367)</f>
        <v>483567</v>
      </c>
      <c r="D368" s="90">
        <f t="shared" si="33"/>
        <v>383567</v>
      </c>
      <c r="E368" s="90">
        <f t="shared" si="33"/>
        <v>383567</v>
      </c>
    </row>
    <row r="369" spans="1:5" ht="16.5" thickTop="1" thickBot="1" x14ac:dyDescent="0.3">
      <c r="A369" s="19" t="s">
        <v>266</v>
      </c>
      <c r="C369" s="91">
        <f>C337+C357+C368</f>
        <v>2002425.3</v>
      </c>
      <c r="D369" s="91">
        <f>D337+D357+D368</f>
        <v>1945508.28</v>
      </c>
      <c r="E369" s="91">
        <f>E337+E357+E368</f>
        <v>1991064.5899999999</v>
      </c>
    </row>
    <row r="370" spans="1:5" ht="15.75" thickTop="1" x14ac:dyDescent="0.25">
      <c r="A370" s="24" t="s">
        <v>267</v>
      </c>
    </row>
    <row r="371" spans="1:5" x14ac:dyDescent="0.25">
      <c r="A371" s="24" t="s">
        <v>268</v>
      </c>
      <c r="C371" s="54">
        <f>C75-C337</f>
        <v>-30447.300000000047</v>
      </c>
      <c r="D371" s="54">
        <f>D75-D337</f>
        <v>-169991.28000000003</v>
      </c>
      <c r="E371" s="54">
        <f>E75-E337</f>
        <v>-200310.58999999985</v>
      </c>
    </row>
    <row r="372" spans="1:5" x14ac:dyDescent="0.25">
      <c r="A372" s="24" t="s">
        <v>269</v>
      </c>
      <c r="C372" s="54">
        <f>C104-C369</f>
        <v>-633666.30000000005</v>
      </c>
      <c r="D372" s="54">
        <f>D104-D369</f>
        <v>-675819.28</v>
      </c>
      <c r="E372" s="54">
        <f>E104-E369</f>
        <v>-707174.58999999985</v>
      </c>
    </row>
    <row r="374" spans="1:5" x14ac:dyDescent="0.25">
      <c r="A374" s="78"/>
    </row>
  </sheetData>
  <pageMargins left="0.7" right="0.7" top="0.75" bottom="0.75" header="0.3" footer="0.3"/>
  <pageSetup paperSize="0" orientation="portrait" verticalDpi="0" r:id="rId1"/>
  <headerFooter>
    <oddHeader>&amp;C&amp;"-,Bold"&amp;12 2019-2021 Budget</oddHeader>
  </headerFooter>
  <rowBreaks count="10" manualBreakCount="10">
    <brk id="34" max="16383" man="1"/>
    <brk id="75" max="16383" man="1"/>
    <brk id="104" max="16383" man="1"/>
    <brk id="136" max="16383" man="1"/>
    <brk id="171" max="16383" man="1"/>
    <brk id="203" max="16383" man="1"/>
    <brk id="240" max="16383" man="1"/>
    <brk id="282" max="16383" man="1"/>
    <brk id="323" max="16383" man="1"/>
    <brk id="3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2014 Budget</vt:lpstr>
      <vt:lpstr>2015 Budget</vt:lpstr>
      <vt:lpstr>2016 Budget</vt:lpstr>
      <vt:lpstr>2017 Budget</vt:lpstr>
      <vt:lpstr>2018 Budget</vt:lpstr>
      <vt:lpstr>2019-2021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Philo</dc:creator>
  <cp:lastModifiedBy>Sara Philo</cp:lastModifiedBy>
  <cp:lastPrinted>2018-09-13T17:48:39Z</cp:lastPrinted>
  <dcterms:created xsi:type="dcterms:W3CDTF">2018-09-13T16:16:06Z</dcterms:created>
  <dcterms:modified xsi:type="dcterms:W3CDTF">2018-09-13T17:52:59Z</dcterms:modified>
</cp:coreProperties>
</file>